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cversaillesfr0-my.sharepoint.com/personal/arnauld_zalc_ac-versailles_fr/Documents/IEN VERSAILLES/TVP/Chef d'oeuvre/Grille évaluation automatique/"/>
    </mc:Choice>
  </mc:AlternateContent>
  <xr:revisionPtr revIDLastSave="0" documentId="8_{D7972B26-F5E2-4AC8-89BB-75BB616AC11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ide à l'évaluation" sheetId="2" r:id="rId1"/>
    <sheet name="Feuil1" sheetId="3" state="hidden" r:id="rId2"/>
    <sheet name="Feuil2" sheetId="4" state="hidden" r:id="rId3"/>
  </sheets>
  <definedNames>
    <definedName name="_xlnm.Print_Area" localSheetId="0">'Aide à l''évaluation'!$A$1:$AJ$37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Z2" i="2"/>
  <c r="X17" i="2" l="1"/>
  <c r="X16" i="2"/>
  <c r="X13" i="2"/>
  <c r="X14" i="2"/>
  <c r="X15" i="2"/>
  <c r="Z27" i="2" l="1"/>
  <c r="Q27" i="2" l="1"/>
  <c r="Q28" i="2"/>
  <c r="Q29" i="2"/>
  <c r="Q30" i="2"/>
  <c r="Q31" i="2"/>
  <c r="Q32" i="2"/>
  <c r="Q33" i="2"/>
  <c r="Q22" i="2"/>
  <c r="Q23" i="2"/>
  <c r="Q24" i="2"/>
  <c r="Q25" i="2"/>
  <c r="Q21" i="2"/>
  <c r="Q26" i="2" l="1"/>
  <c r="T21" i="2" l="1"/>
  <c r="M21" i="2" s="1"/>
  <c r="U21" i="2" s="1"/>
  <c r="T22" i="2"/>
  <c r="M22" i="2" s="1"/>
  <c r="U22" i="2" s="1"/>
  <c r="T23" i="2"/>
  <c r="M23" i="2" s="1"/>
  <c r="U23" i="2" s="1"/>
  <c r="T24" i="2"/>
  <c r="M24" i="2" s="1"/>
  <c r="U24" i="2" s="1"/>
  <c r="T25" i="2"/>
  <c r="M25" i="2" s="1"/>
  <c r="U25" i="2" s="1"/>
  <c r="T27" i="2"/>
  <c r="M27" i="2" s="1"/>
  <c r="U27" i="2" s="1"/>
  <c r="T28" i="2"/>
  <c r="M28" i="2" s="1"/>
  <c r="U28" i="2" s="1"/>
  <c r="T29" i="2"/>
  <c r="M29" i="2" s="1"/>
  <c r="U29" i="2" s="1"/>
  <c r="T30" i="2"/>
  <c r="M30" i="2" s="1"/>
  <c r="U30" i="2" s="1"/>
  <c r="T31" i="2"/>
  <c r="M31" i="2" s="1"/>
  <c r="U31" i="2" s="1"/>
  <c r="T32" i="2"/>
  <c r="M32" i="2" s="1"/>
  <c r="U32" i="2" s="1"/>
  <c r="T33" i="2"/>
  <c r="M33" i="2" s="1"/>
  <c r="U33" i="2" s="1"/>
  <c r="S20" i="2"/>
  <c r="O20" i="2"/>
  <c r="Q18" i="2"/>
  <c r="O26" i="2" s="1"/>
  <c r="S26" i="2" l="1"/>
  <c r="R32" i="2"/>
  <c r="R28" i="2"/>
  <c r="R30" i="2"/>
  <c r="W30" i="2" s="1"/>
  <c r="R31" i="2"/>
  <c r="W31" i="2" s="1"/>
  <c r="R29" i="2"/>
  <c r="W29" i="2" s="1"/>
  <c r="I35" i="2"/>
  <c r="R27" i="2"/>
  <c r="R33" i="2"/>
  <c r="W33" i="2" s="1"/>
  <c r="R24" i="2"/>
  <c r="W24" i="2" s="1"/>
  <c r="R25" i="2"/>
  <c r="W25" i="2" s="1"/>
  <c r="R21" i="2"/>
  <c r="W21" i="2" s="1"/>
  <c r="R22" i="2"/>
  <c r="W22" i="2" s="1"/>
  <c r="R23" i="2"/>
  <c r="W23" i="2" s="1"/>
  <c r="U20" i="2"/>
  <c r="V20" i="2" s="1"/>
  <c r="W28" i="2" l="1"/>
  <c r="W32" i="2"/>
  <c r="P27" i="2"/>
  <c r="W27" i="2"/>
  <c r="X5" i="2" l="1"/>
  <c r="X6" i="2"/>
  <c r="X7" i="2"/>
  <c r="X8" i="2"/>
  <c r="X9" i="2"/>
  <c r="X11" i="2"/>
  <c r="X12" i="2"/>
  <c r="P33" i="2" l="1"/>
  <c r="P32" i="2"/>
  <c r="P31" i="2" l="1"/>
  <c r="P25" i="2" l="1"/>
  <c r="P22" i="2"/>
  <c r="P24" i="2" l="1"/>
  <c r="Q20" i="2"/>
  <c r="I34" i="2" s="1"/>
  <c r="R20" i="2" l="1"/>
  <c r="P29" i="2"/>
  <c r="R26" i="2"/>
  <c r="P28" i="2"/>
  <c r="P30" i="2"/>
  <c r="P23" i="2"/>
  <c r="P26" i="2" l="1"/>
  <c r="P21" i="2"/>
  <c r="P20" i="2" s="1"/>
</calcChain>
</file>

<file path=xl/sharedStrings.xml><?xml version="1.0" encoding="utf-8"?>
<sst xmlns="http://schemas.openxmlformats.org/spreadsheetml/2006/main" count="105" uniqueCount="96">
  <si>
    <t>PROJET BAC PRO</t>
  </si>
  <si>
    <t>Identification</t>
  </si>
  <si>
    <t>Profil du candidat</t>
  </si>
  <si>
    <t>1 - Renseigner toutes les cases grisées. Elles deviennent blanches une fois remplies.</t>
  </si>
  <si>
    <t>Nom et prénom du candidat :</t>
  </si>
  <si>
    <t>Identification candidat</t>
  </si>
  <si>
    <t xml:space="preserve">Positionnement </t>
  </si>
  <si>
    <t>Intitulé du diplôme préparé :</t>
  </si>
  <si>
    <t>Établissement du candidat</t>
  </si>
  <si>
    <t>Session :</t>
  </si>
  <si>
    <t>N° d'identification du candidat :</t>
  </si>
  <si>
    <t>Date et lieu de naissance du candidat :</t>
  </si>
  <si>
    <t>Intitulé du projet</t>
  </si>
  <si>
    <t>Texte de référence : Arrêté du 13 juin 2024 et la circulaire du 2-7-2024, BO n°28 du 11-07-2024 définissant les modalités d’évaluation de la réalisation du projet au baccalauréat professionnel</t>
  </si>
  <si>
    <r>
      <t xml:space="preserve">Type de projet  </t>
    </r>
    <r>
      <rPr>
        <sz val="11"/>
        <rFont val="Arial"/>
        <family val="2"/>
      </rPr>
      <t>*mettre une croix dans la case correspondante</t>
    </r>
  </si>
  <si>
    <t>Projet individuel</t>
  </si>
  <si>
    <t>Projet collectif</t>
  </si>
  <si>
    <t>Description sommaire du Projet</t>
  </si>
  <si>
    <t>NM: Non Maîtrisée
IM: Insuffisamment Maîtrisée
M: Maîtrisée
BM: Bien Maîtrisée</t>
  </si>
  <si>
    <t>2 - Dans la zone sur fond gris, saisir un seul "x" dans la colonne qui correspond au niveau de maîtrise des critères d'évaluation.</t>
  </si>
  <si>
    <t>Outil d'accompagnement à l'évaluation de "L'ORAL DE PRESENTATION DU PROJET"</t>
  </si>
  <si>
    <t xml:space="preserve">Poids de la compétence à titre indicatif </t>
  </si>
  <si>
    <t>Critères d'évaluation</t>
  </si>
  <si>
    <t xml:space="preserve">                                      Indicateurs de performance à titre indicatif                        </t>
  </si>
  <si>
    <t>NM</t>
  </si>
  <si>
    <t>IM</t>
  </si>
  <si>
    <t>M</t>
  </si>
  <si>
    <t>BM</t>
  </si>
  <si>
    <t>Notes</t>
  </si>
  <si>
    <t>Éval</t>
  </si>
  <si>
    <t>Ref repartition</t>
  </si>
  <si>
    <t>Positionnement en %</t>
  </si>
  <si>
    <t>COMPÉTENCE ÉVALUÉE : Capacité à restituer le travail mené dans le cadre de la réalisation du PROJET (50% soit 10 points)</t>
  </si>
  <si>
    <t>Hiérarchisation correcte des informations délivrées pour introduire le sujet.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</si>
  <si>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A des difficultés à présenter un plan cohérent et structuré,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Présente un plan maladroitement structuré et/ou peu cohérent.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Présente un plan cohérent et structuré mais non exhaustif.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Présente un plan cohérent, structuré et exhaustif.</t>
    </r>
  </si>
  <si>
    <t xml:space="preserve">La clarté de la présentation et la pertinence des termes utilisés. </t>
  </si>
  <si>
    <r>
      <rPr>
        <b/>
        <sz val="11"/>
        <rFont val="Arial"/>
        <family val="2"/>
      </rPr>
      <t>NM :</t>
    </r>
    <r>
      <rPr>
        <sz val="11"/>
        <rFont val="Arial"/>
        <family val="2"/>
      </rPr>
      <t xml:space="preserve"> S'exprime de façon confuse et emploie des termes inappropriés, même lors des sollicitations du jury.
</t>
    </r>
    <r>
      <rPr>
        <b/>
        <sz val="11"/>
        <rFont val="Arial"/>
        <family val="2"/>
      </rPr>
      <t xml:space="preserve">IM </t>
    </r>
    <r>
      <rPr>
        <sz val="11"/>
        <rFont val="Arial"/>
        <family val="2"/>
      </rPr>
      <t xml:space="preserve">: S'exprime de façon convenable, mais n'emploie pas de termes suffisamment appropriés.
</t>
    </r>
    <r>
      <rPr>
        <b/>
        <sz val="11"/>
        <rFont val="Arial"/>
        <family val="2"/>
      </rPr>
      <t>M :</t>
    </r>
    <r>
      <rPr>
        <sz val="11"/>
        <rFont val="Arial"/>
        <family val="2"/>
      </rPr>
      <t xml:space="preserve"> S'exprime de façon claire et utilise des termes techniques adéquats.
</t>
    </r>
    <r>
      <rPr>
        <b/>
        <sz val="11"/>
        <rFont val="Arial"/>
        <family val="2"/>
      </rPr>
      <t>BM :</t>
    </r>
    <r>
      <rPr>
        <sz val="11"/>
        <rFont val="Arial"/>
        <family val="2"/>
      </rPr>
      <t xml:space="preserve"> L'ensemble des objectifs, étapes du projet, et part individuelle investie dans ledit projet sont identifiés et exprimés précisément.</t>
    </r>
  </si>
  <si>
    <t>L'autonomie d'expression par rapport au support de présentation orale du projet.</t>
  </si>
  <si>
    <r>
      <rPr>
        <b/>
        <sz val="11"/>
        <rFont val="Arial"/>
        <family val="2"/>
      </rPr>
      <t>NM :</t>
    </r>
    <r>
      <rPr>
        <sz val="11"/>
        <rFont val="Arial"/>
        <family val="2"/>
      </rPr>
      <t xml:space="preserve"> S'exprime en lisant intégralement son support de présentation.
</t>
    </r>
    <r>
      <rPr>
        <b/>
        <sz val="11"/>
        <rFont val="Arial"/>
        <family val="2"/>
      </rPr>
      <t>IM :</t>
    </r>
    <r>
      <rPr>
        <sz val="11"/>
        <rFont val="Arial"/>
        <family val="2"/>
      </rPr>
      <t xml:space="preserve"> S'exprime en prenant régulièrement appui sur son support de présentation.
</t>
    </r>
    <r>
      <rPr>
        <b/>
        <sz val="11"/>
        <rFont val="Arial"/>
        <family val="2"/>
      </rPr>
      <t>M :</t>
    </r>
    <r>
      <rPr>
        <sz val="11"/>
        <rFont val="Arial"/>
        <family val="2"/>
      </rPr>
      <t xml:space="preserve"> S'exprime en prenant peu appui sur son support de présentation.
</t>
    </r>
    <r>
      <rPr>
        <b/>
        <sz val="11"/>
        <rFont val="Arial"/>
        <family val="2"/>
      </rPr>
      <t>BM :</t>
    </r>
    <r>
      <rPr>
        <sz val="11"/>
        <rFont val="Arial"/>
        <family val="2"/>
      </rPr>
      <t xml:space="preserve"> S'exprime en se détachant parfaitement de son support écrit.</t>
    </r>
  </si>
  <si>
    <t>Le respect des consignes données sur le contenu exigé de la présentation :    présentation du candidat,    exposé de la démarche, difficultés rencontrées,    aspects positifs,    ressenti du candidat.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</si>
  <si>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Respecte moins de 2 consignes sur les 5.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Respecte 2 consignes sur les 5.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Respecte 3 consignes sur les 5.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Respecte 4 ou 5 consignes sur les 5.</t>
    </r>
  </si>
  <si>
    <t>L'identification claire, précise et restituée objectivement des points suivants : objectifs du projet, étapes, acteurs, part individuelle investie dans le projet.</t>
  </si>
  <si>
    <r>
      <rPr>
        <b/>
        <sz val="11"/>
        <rFont val="Arial"/>
        <family val="2"/>
      </rPr>
      <t>NM :</t>
    </r>
    <r>
      <rPr>
        <sz val="11"/>
        <rFont val="Arial"/>
        <family val="2"/>
      </rPr>
      <t xml:space="preserve"> Identifie et restitue une partie des différents points, de manière confuse et incompléte
</t>
    </r>
    <r>
      <rPr>
        <b/>
        <sz val="11"/>
        <rFont val="Arial"/>
        <family val="2"/>
      </rPr>
      <t>IM :</t>
    </r>
    <r>
      <rPr>
        <sz val="11"/>
        <rFont val="Arial"/>
        <family val="2"/>
      </rPr>
      <t xml:space="preserve"> Identifie et restitue les différents points, mais parfois de manière confuse </t>
    </r>
    <r>
      <rPr>
        <b/>
        <sz val="11"/>
        <rFont val="Arial"/>
        <family val="2"/>
      </rPr>
      <t>et/ou</t>
    </r>
    <r>
      <rPr>
        <sz val="11"/>
        <rFont val="Arial"/>
        <family val="2"/>
      </rPr>
      <t xml:space="preserve"> incompléte.
</t>
    </r>
    <r>
      <rPr>
        <b/>
        <sz val="11"/>
        <rFont val="Arial"/>
        <family val="2"/>
      </rPr>
      <t>M :</t>
    </r>
    <r>
      <rPr>
        <sz val="11"/>
        <rFont val="Arial"/>
        <family val="2"/>
      </rPr>
      <t xml:space="preserve"> Identifie et restitue globalement l'ensemble des différents points de manière claire et précise.
</t>
    </r>
    <r>
      <rPr>
        <b/>
        <sz val="11"/>
        <rFont val="Arial"/>
        <family val="2"/>
      </rPr>
      <t>BM :</t>
    </r>
    <r>
      <rPr>
        <sz val="11"/>
        <rFont val="Arial"/>
        <family val="2"/>
      </rPr>
      <t xml:space="preserve"> Identifie et restitue l'ensemble des différents points de manière parfaitement claire et précise.</t>
    </r>
  </si>
  <si>
    <t>4 - Toutes les cases grisées doivent être renseignées par les professeurs évaluateurs. Elles deviennent blanches une fois remplies.</t>
  </si>
  <si>
    <t>COMPÉTENCE ÉVALUÉE : Capacité à analyser sa démarche et à la situer dans le métier et la filière professionnelle (50% soit 10 points)</t>
  </si>
  <si>
    <t>Composition de la commission d'évaluation et justification du degré de maîtrise des compétences</t>
  </si>
  <si>
    <t>La mise en avant des aspects positifs ou présentant des difficultés rencontrés au long du projet.</t>
  </si>
  <si>
    <r>
      <rPr>
        <b/>
        <sz val="11"/>
        <rFont val="Arial"/>
        <family val="2"/>
      </rPr>
      <t xml:space="preserve">NM </t>
    </r>
    <r>
      <rPr>
        <sz val="11"/>
        <rFont val="Arial"/>
        <family val="2"/>
      </rPr>
      <t xml:space="preserve">: A des difficultés à identifier les aspects positifs,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Identifie les aspects positifs, suite aux sollicitations du jury.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Identifie par lui-même les aspects positifs, mais parfois avec peu de précision.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Explique par lui-même les aspects positifs en apportant des précisions judicieuses.</t>
    </r>
  </si>
  <si>
    <t>Date :</t>
  </si>
  <si>
    <t>L'identification des difficultés rencontrées et de la manière dont elles ont été dépassées ou non.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</si>
  <si>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Identifie peu ou pas de difficultés,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Identifie quelques difficultés et remédiations apportées suite aux sollicitations du jury.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Identifie par lui-même les difficultés rencontrées, mais sans préciser, ou de façon partielle, les remédiations apportées.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Identifie par lui-même les difficultés rencontrées et précise avec pertinence les remédiations apportées.</t>
    </r>
  </si>
  <si>
    <t>Nom, prénom et discipline de l'évaluateur :</t>
  </si>
  <si>
    <t>Emargement</t>
  </si>
  <si>
    <t>L'émission d'un avis ou ressenti personnel sur le projet entrepris.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</si>
  <si>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A des difficultés à émettre un ressenti personnel sur le projet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Emet un ressenti personnel sur le projet suite aux sollicitations du jury.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Emet un ressenti personnel sur le projet, apporte quelques précisions en termes de perspectives de développement ou d'améliorations à apporter.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Emet un ressenti personnel de qualité sur le projet, et propose des perspectives de développement ou d'améliorations d'une grande pertinence.</t>
    </r>
  </si>
  <si>
    <t>La mise en exergue de la pertinence du projet par rapport à la filière métier du candidat.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</si>
  <si>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A des difficultés à relier le projet à la filière métier,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Relie globalement le projet à la filière métier, suite aux sollicitations du jury.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Relie par lui-même le projet à la filière, mais sans toujours se projeter dans son futur métier.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Relie par lui-même le projet à la filière métier, pour se projeter totalement dans son parcours professionnel.</t>
    </r>
  </si>
  <si>
    <t>La qualité de l'interaction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</si>
  <si>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Communique très partiellement  en situaton d'échange de face à face.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Communique dans des interactions sur des sujets familliers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Communique selon ses besoins dans des situations variés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Adapte sa manière de communiquer aux enjeux des interactions</t>
    </r>
  </si>
  <si>
    <t>L'identification des enjeux de transition écologique et/ou numérique, dans le champ de sa spécialité de baccalauréat.</t>
  </si>
  <si>
    <r>
      <rPr>
        <b/>
        <sz val="11"/>
        <rFont val="Arial"/>
        <family val="2"/>
      </rPr>
      <t xml:space="preserve">NM </t>
    </r>
    <r>
      <rPr>
        <sz val="11"/>
        <rFont val="Arial"/>
        <family val="2"/>
      </rPr>
      <t xml:space="preserve">: A des difficultés à identifier les enjeux au travers de la réalisation du projet, même lors des sollicitations du jury.
</t>
    </r>
    <r>
      <rPr>
        <b/>
        <sz val="11"/>
        <rFont val="Arial"/>
        <family val="2"/>
      </rPr>
      <t>IM</t>
    </r>
    <r>
      <rPr>
        <sz val="11"/>
        <rFont val="Arial"/>
        <family val="2"/>
      </rPr>
      <t xml:space="preserve"> : Identifie, avec sollicitation du jury, quelques enjeux dans le champ de sa spécialité, sans prendre appui sur la réalisation du projet
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 : Identifie, avec sollicitation du jury, les enjeux dans le champ de sa spécialité, en illustrant ses propos et en s'appuyant sur la réalisation du projet.
</t>
    </r>
    <r>
      <rPr>
        <b/>
        <sz val="11"/>
        <rFont val="Arial"/>
        <family val="2"/>
      </rPr>
      <t>BM</t>
    </r>
    <r>
      <rPr>
        <sz val="11"/>
        <rFont val="Arial"/>
        <family val="2"/>
      </rPr>
      <t xml:space="preserve"> : Identifie de lui-même les enjeux dans le champ de sa spécialité, en illustrant ses propos et en s'appuyant sur la réalisation du projet.</t>
    </r>
  </si>
  <si>
    <t>Justification du degré de maîtrise des compétences
(à renseigner obligatoirement pour toute note inférieure à 10)</t>
  </si>
  <si>
    <t>La mise en perspective de l'expérience tirée du projet dans le cadre plus large du contexte économique, culturel, de la filière métiers concernée.</t>
  </si>
  <si>
    <r>
      <rPr>
        <b/>
        <sz val="11"/>
        <rFont val="Arial"/>
        <family val="2"/>
      </rPr>
      <t>NM</t>
    </r>
    <r>
      <rPr>
        <sz val="11"/>
        <rFont val="Arial"/>
        <family val="2"/>
      </rPr>
      <t xml:space="preserve"> : Rencontre des difficultés à transposer son expérience dans le cadre plus large du métier concerné, même lors des sollicitations du jury.
</t>
    </r>
    <r>
      <rPr>
        <b/>
        <sz val="11"/>
        <rFont val="Arial"/>
        <family val="2"/>
      </rPr>
      <t>IM :</t>
    </r>
    <r>
      <rPr>
        <sz val="11"/>
        <rFont val="Arial"/>
        <family val="2"/>
      </rPr>
      <t xml:space="preserve"> Transpose son expérience mais de façon peu cohérente dans le cadre plus large du métier concerné, même après des sollicitations du jury.
</t>
    </r>
    <r>
      <rPr>
        <b/>
        <sz val="11"/>
        <rFont val="Arial"/>
        <family val="2"/>
      </rPr>
      <t>M :</t>
    </r>
    <r>
      <rPr>
        <sz val="11"/>
        <rFont val="Arial"/>
        <family val="2"/>
      </rPr>
      <t xml:space="preserve"> Transpose son expérience de façon cohérente dans  le cadre plus large du métier concerné, après des sollicitations du jury.
</t>
    </r>
    <r>
      <rPr>
        <b/>
        <sz val="11"/>
        <rFont val="Arial"/>
        <family val="2"/>
      </rPr>
      <t xml:space="preserve">BM : </t>
    </r>
    <r>
      <rPr>
        <sz val="11"/>
        <rFont val="Arial"/>
        <family val="2"/>
      </rPr>
      <t>Prend du recul sur lui-même, sur son expérience et transpose celle-ci de manière cohérente dans le cadre plus large du métier concerné.</t>
    </r>
  </si>
  <si>
    <r>
      <t xml:space="preserve">Taux de critères d'évaluation pris en compte pour évaluer la </t>
    </r>
    <r>
      <rPr>
        <u/>
        <sz val="11"/>
        <rFont val="Arial"/>
        <family val="2"/>
      </rPr>
      <t>capacité à restituer le travail mené dans le cadre de la réalisation du Projet</t>
    </r>
  </si>
  <si>
    <r>
      <t xml:space="preserve">Taux de critères d'évaluation pris en compte pour évaluer la </t>
    </r>
    <r>
      <rPr>
        <u/>
        <sz val="11"/>
        <rFont val="Arial"/>
        <family val="2"/>
      </rPr>
      <t>capacité à analyser sa démarche et à la situer dans le métier et la filière professionnelle</t>
    </r>
  </si>
  <si>
    <t>3 - Saisir la note arrêtée par le binôme d'évaluateurs.</t>
  </si>
  <si>
    <r>
      <t xml:space="preserve">Note sur 10 relative à la </t>
    </r>
    <r>
      <rPr>
        <u/>
        <sz val="10"/>
        <rFont val="Arial"/>
        <family val="2"/>
      </rPr>
      <t>capacité à restituer le travail mené dans le cadre de la réalisation du PROJET</t>
    </r>
  </si>
  <si>
    <r>
      <t xml:space="preserve">Note sur 10  relative à la </t>
    </r>
    <r>
      <rPr>
        <u/>
        <sz val="10"/>
        <rFont val="Arial"/>
        <family val="2"/>
      </rPr>
      <t>capacité à analyser sa démarche et à la situer dans le métier et la filière professionnelle</t>
    </r>
  </si>
  <si>
    <t xml:space="preserve">Note sur 20 proposée au jury &gt;&gt;&gt;  </t>
  </si>
  <si>
    <t>Capacités</t>
  </si>
  <si>
    <t>Critères présents dans l'arrêté</t>
  </si>
  <si>
    <t>Pondération</t>
  </si>
  <si>
    <t>Capacité à restituer le travail mené dans le cadre de la réalisation du chef-d'œuvre</t>
  </si>
  <si>
    <t>La hiérarchisation correcte des informations délivrées pour introduire le sujet.</t>
  </si>
  <si>
    <t>La clarté de la présentation et la pertinence des termes utilisés.</t>
  </si>
  <si>
    <t>Le respect des consignes données sur le contenu exigé de la présentation.</t>
  </si>
  <si>
    <t>L'autonomie d'expression par rapport au support de présentation orale du chef-d'œuvre.</t>
  </si>
  <si>
    <t>Capacité à analyser sa démarche et à la situer dans le métier et la filière professionnelle</t>
  </si>
  <si>
    <t>La mise en perspective de l'expérience tirée du chef-d'œuvre dans le cadre plus large du contexte économique, culturel, de la filière métiers concernée.</t>
  </si>
  <si>
    <t>L'émission d'un avis ou ressenti personnel sur le chef-d'œuvre entrepris.</t>
  </si>
  <si>
    <t>La mise en exergue de la pertinence du chef-d'œuvre par rapport à la filière métier du candidat.</t>
  </si>
  <si>
    <t>Au travers de la réalisation du chef-d'œuvre, l'identification des enjeux de transition écologique et/ou numérique, dans le champ de sa spécialité de baccalauréat.</t>
  </si>
  <si>
    <t xml:space="preserve">Capacités </t>
  </si>
  <si>
    <t xml:space="preserve">Critères présents dans la circulaire </t>
  </si>
  <si>
    <t>Capacité à mobiliser ses compétences, connaissances et les ressources disponibles</t>
  </si>
  <si>
    <t>Mobiliser ses compétences et connaissances au service 
de la réalisation du chef-d'oeuvre ;</t>
  </si>
  <si>
    <t>Mobiliser les ressources internes ou externes nécessaires
 (partenaires, moyens, équipements, etc.).</t>
  </si>
  <si>
    <t>Capacité à s'engager, à organiser son travail et à s'intégrer dans son environnement</t>
  </si>
  <si>
    <t>Organiser et planifier son travail et tenir à jour l'état des
 avancée et des progrès réalisés ;</t>
  </si>
  <si>
    <t>S'intégrer dans son environnement et/ou un collectif de travail ;</t>
  </si>
  <si>
    <t>Prendre des responsabilités et des initiatives dans une
démarche de projet.</t>
  </si>
  <si>
    <t>Capacité à analyser son travail, à s'adapter aux aléas et à rendre compte du travail mené</t>
  </si>
  <si>
    <t>S'adapter aux situations et proposer des solutions pour 
remédier aux éventuelles difficultés rencontrées ;</t>
  </si>
  <si>
    <t>Rendre compte de l'état d'avancement du chef-d'œuvre
 tout au long de sa réalisation ;</t>
  </si>
  <si>
    <t>Analyser, évaluer son travail personnel.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</si>
</sst>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7"/>
      <color rgb="FF000000"/>
      <name val="Arial"/>
      <family val="2"/>
    </font>
    <font>
      <b/>
      <sz val="10"/>
      <color theme="0"/>
      <name val="Arial"/>
      <family val="2"/>
    </font>
    <font>
      <b/>
      <sz val="14"/>
      <color indexed="12"/>
      <name val="Arial"/>
      <family val="2"/>
    </font>
    <font>
      <b/>
      <sz val="16"/>
      <color indexed="12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C8C8C8"/>
      </top>
      <bottom/>
      <diagonal/>
    </border>
    <border>
      <left/>
      <right/>
      <top/>
      <bottom style="medium">
        <color rgb="FFC8C8C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0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0" fontId="18" fillId="0" borderId="0" xfId="0" applyNumberFormat="1" applyFont="1" applyAlignment="1">
      <alignment vertical="center"/>
    </xf>
    <xf numFmtId="2" fontId="3" fillId="0" borderId="0" xfId="1" applyNumberFormat="1" applyFont="1" applyBorder="1" applyAlignment="1" applyProtection="1">
      <alignment horizontal="center" vertical="center"/>
    </xf>
    <xf numFmtId="0" fontId="19" fillId="4" borderId="0" xfId="0" applyFont="1" applyFill="1" applyAlignment="1">
      <alignment vertical="center" wrapText="1"/>
    </xf>
    <xf numFmtId="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9" fillId="4" borderId="17" xfId="0" applyFont="1" applyFill="1" applyBorder="1" applyAlignment="1">
      <alignment vertical="center" wrapText="1"/>
    </xf>
    <xf numFmtId="10" fontId="20" fillId="0" borderId="0" xfId="0" applyNumberFormat="1" applyFont="1" applyAlignment="1">
      <alignment vertical="center"/>
    </xf>
    <xf numFmtId="0" fontId="16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2" fontId="11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 wrapText="1"/>
    </xf>
    <xf numFmtId="0" fontId="16" fillId="2" borderId="2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1" fillId="0" borderId="0" xfId="0" applyNumberFormat="1" applyFont="1"/>
    <xf numFmtId="10" fontId="3" fillId="0" borderId="0" xfId="0" applyNumberFormat="1" applyFont="1" applyAlignment="1">
      <alignment horizontal="center" vertical="center"/>
    </xf>
    <xf numFmtId="9" fontId="13" fillId="5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1" fillId="0" borderId="0" xfId="1" applyFont="1" applyAlignment="1" applyProtection="1">
      <alignment horizontal="center" vertical="center"/>
    </xf>
    <xf numFmtId="2" fontId="3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6" fillId="3" borderId="3" xfId="0" applyFont="1" applyFill="1" applyBorder="1" applyAlignment="1">
      <alignment horizontal="left" vertical="center" wrapText="1"/>
    </xf>
    <xf numFmtId="10" fontId="10" fillId="0" borderId="21" xfId="0" applyNumberFormat="1" applyFont="1" applyBorder="1" applyAlignment="1">
      <alignment horizontal="center" vertical="center"/>
    </xf>
    <xf numFmtId="10" fontId="10" fillId="0" borderId="24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4" fontId="21" fillId="0" borderId="3" xfId="0" applyNumberFormat="1" applyFont="1" applyBorder="1" applyAlignment="1" applyProtection="1">
      <alignment horizontal="center" vertical="center"/>
      <protection hidden="1"/>
    </xf>
    <xf numFmtId="14" fontId="21" fillId="0" borderId="9" xfId="0" applyNumberFormat="1" applyFont="1" applyBorder="1" applyAlignment="1" applyProtection="1">
      <alignment horizontal="center" vertical="center"/>
      <protection hidden="1"/>
    </xf>
    <xf numFmtId="14" fontId="21" fillId="0" borderId="23" xfId="0" applyNumberFormat="1" applyFont="1" applyBorder="1" applyAlignment="1" applyProtection="1">
      <alignment horizontal="center" vertical="center"/>
      <protection hidden="1"/>
    </xf>
    <xf numFmtId="14" fontId="21" fillId="0" borderId="38" xfId="0" applyNumberFormat="1" applyFont="1" applyBorder="1" applyAlignment="1" applyProtection="1">
      <alignment horizontal="center" vertical="center"/>
      <protection hidden="1"/>
    </xf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14" fontId="21" fillId="0" borderId="41" xfId="0" applyNumberFormat="1" applyFont="1" applyBorder="1" applyAlignment="1" applyProtection="1">
      <alignment horizontal="center" vertical="center"/>
      <protection hidden="1"/>
    </xf>
    <xf numFmtId="14" fontId="21" fillId="0" borderId="42" xfId="0" applyNumberFormat="1" applyFont="1" applyBorder="1" applyAlignment="1" applyProtection="1">
      <alignment horizontal="center" vertical="center"/>
      <protection hidden="1"/>
    </xf>
    <xf numFmtId="14" fontId="21" fillId="0" borderId="43" xfId="0" applyNumberFormat="1" applyFont="1" applyBorder="1" applyAlignment="1" applyProtection="1">
      <alignment horizontal="center" vertical="center"/>
      <protection hidden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10" borderId="16" xfId="0" applyFont="1" applyFill="1" applyBorder="1" applyAlignment="1" applyProtection="1">
      <alignment horizontal="center" vertical="center"/>
      <protection locked="0"/>
    </xf>
    <xf numFmtId="0" fontId="22" fillId="10" borderId="19" xfId="0" applyFont="1" applyFill="1" applyBorder="1" applyAlignment="1" applyProtection="1">
      <alignment horizontal="center" vertical="center"/>
      <protection locked="0"/>
    </xf>
    <xf numFmtId="0" fontId="22" fillId="10" borderId="15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right" vertical="center" wrapText="1"/>
    </xf>
    <xf numFmtId="0" fontId="16" fillId="2" borderId="2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4" fillId="6" borderId="2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18" xfId="0" applyFont="1" applyFill="1" applyBorder="1" applyAlignment="1">
      <alignment vertical="center" wrapText="1"/>
    </xf>
    <xf numFmtId="9" fontId="19" fillId="4" borderId="17" xfId="0" applyNumberFormat="1" applyFont="1" applyFill="1" applyBorder="1" applyAlignment="1">
      <alignment vertical="center" wrapText="1"/>
    </xf>
    <xf numFmtId="9" fontId="19" fillId="4" borderId="0" xfId="0" applyNumberFormat="1" applyFont="1" applyFill="1" applyAlignment="1">
      <alignment vertical="center" wrapText="1"/>
    </xf>
    <xf numFmtId="9" fontId="19" fillId="4" borderId="18" xfId="0" applyNumberFormat="1" applyFont="1" applyFill="1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urcentage" xfId="1" builtinId="5"/>
  </cellStyles>
  <dxfs count="17"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6E0B4"/>
      <color rgb="FF00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B5A-44A0-B6CC-BC2FAAC5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28352"/>
        <c:axId val="124229888"/>
      </c:barChart>
      <c:catAx>
        <c:axId val="12422835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229888"/>
        <c:crosses val="autoZero"/>
        <c:auto val="1"/>
        <c:lblAlgn val="ctr"/>
        <c:lblOffset val="100"/>
        <c:noMultiLvlLbl val="0"/>
      </c:catAx>
      <c:valAx>
        <c:axId val="124229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228352"/>
        <c:crosses val="autoZero"/>
        <c:crossBetween val="between"/>
        <c:majorUnit val="0.33330000000000304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676-451C-9435-715DF79CF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43488"/>
        <c:axId val="124145024"/>
      </c:barChart>
      <c:catAx>
        <c:axId val="12414348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145024"/>
        <c:crosses val="autoZero"/>
        <c:auto val="1"/>
        <c:lblAlgn val="ctr"/>
        <c:lblOffset val="100"/>
        <c:noMultiLvlLbl val="0"/>
      </c:catAx>
      <c:valAx>
        <c:axId val="12414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143488"/>
        <c:crosses val="autoZero"/>
        <c:crossBetween val="between"/>
        <c:majorUnit val="0.33330000000000304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5D-45BF-AB7D-219C10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73312"/>
        <c:axId val="124179200"/>
      </c:barChart>
      <c:catAx>
        <c:axId val="12417331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179200"/>
        <c:crosses val="autoZero"/>
        <c:auto val="1"/>
        <c:lblAlgn val="ctr"/>
        <c:lblOffset val="100"/>
        <c:noMultiLvlLbl val="0"/>
      </c:catAx>
      <c:valAx>
        <c:axId val="12417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173312"/>
        <c:crosses val="autoZero"/>
        <c:crossBetween val="between"/>
        <c:majorUnit val="0.33330000000000304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00-4F6C-B1FB-23407033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65536"/>
        <c:axId val="124467072"/>
      </c:barChart>
      <c:catAx>
        <c:axId val="12446553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467072"/>
        <c:crosses val="autoZero"/>
        <c:auto val="1"/>
        <c:lblAlgn val="ctr"/>
        <c:lblOffset val="100"/>
        <c:noMultiLvlLbl val="0"/>
      </c:catAx>
      <c:valAx>
        <c:axId val="124467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465536"/>
        <c:crosses val="autoZero"/>
        <c:crossBetween val="between"/>
        <c:majorUnit val="0.33330000000000304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Exactitude et précision des descriptions techniques</c:v>
              </c:pt>
              <c:pt idx="1">
                <c:v>Concision et lisibilité des informations.</c:v>
              </c:pt>
              <c:pt idx="2">
                <c:v>Pertinence de la définition du rôle tenu au sein du groupe.</c:v>
              </c:pt>
              <c:pt idx="3">
                <c:v>Pertinence des interventions.</c:v>
              </c:pt>
              <c:pt idx="4">
                <c:v>Pertinence et maîtrise des moyens de communication retenus.</c:v>
              </c:pt>
              <c:pt idx="5">
                <c:v>Pertinence du choix des essais à mettre en place.</c:v>
              </c:pt>
              <c:pt idx="6">
                <c:v>Pertinence des indicateurs en vue de qualification.</c:v>
              </c:pt>
              <c:pt idx="7">
                <c:v>Pertinence du protocole d'essai proposé.</c:v>
              </c:pt>
              <c:pt idx="8">
                <c:v>Les essais sont mis en œuvre de façon à garantir la validité et l'exploitabilité des résultats.</c:v>
              </c:pt>
              <c:pt idx="9">
                <c:v>Pertinence des conclusions relatives à la qualification(point de vue technique et économique).</c:v>
              </c:pt>
              <c:pt idx="10">
                <c:v>Cohérence du mode de surveillance choisi au regard des conclusions relatives à la qualification.</c:v>
              </c:pt>
              <c:pt idx="11">
                <c:v>Le moyen est mis en œuvre dans le respect des données de production.</c:v>
              </c:pt>
              <c:pt idx="12">
                <c:v>Exactitude du protocole de contrôle des caractéristiques et/ou performances du moyen.</c:v>
              </c:pt>
              <c:pt idx="13">
                <c:v>Pertinence de l'identification des critères d'amélioration technico-économiques.</c:v>
              </c:pt>
              <c:pt idx="14">
                <c:v>Exactitude de la mise en oeuvre de la méthode ou de l’outil d’amélioration de la qualité.</c:v>
              </c:pt>
              <c:pt idx="15">
                <c:v>Pertinence des améliorations proposées.</c:v>
              </c:pt>
              <c:pt idx="16">
                <c:v>Les modifications sont correctement intégrées au processus.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0.66666666666666508</c:v>
              </c:pt>
              <c:pt idx="7">
                <c:v>0.77777777777777812</c:v>
              </c:pt>
              <c:pt idx="8">
                <c:v>0.5</c:v>
              </c:pt>
              <c:pt idx="9">
                <c:v>0.33333333333332604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6E-43FA-8798-BC771CC4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11744"/>
        <c:axId val="124513280"/>
      </c:barChart>
      <c:catAx>
        <c:axId val="1245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5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513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51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3E-4394-9827-6EF12B31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85632"/>
        <c:axId val="124891520"/>
      </c:barChart>
      <c:catAx>
        <c:axId val="12488563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891520"/>
        <c:crosses val="autoZero"/>
        <c:auto val="1"/>
        <c:lblAlgn val="ctr"/>
        <c:lblOffset val="100"/>
        <c:noMultiLvlLbl val="0"/>
      </c:catAx>
      <c:valAx>
        <c:axId val="124891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885632"/>
        <c:crosses val="autoZero"/>
        <c:crossBetween val="between"/>
        <c:majorUnit val="0.33330000000000304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D5-4330-945E-B1A9C267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89440"/>
        <c:axId val="124990976"/>
      </c:barChart>
      <c:catAx>
        <c:axId val="12498944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4990976"/>
        <c:crosses val="autoZero"/>
        <c:auto val="1"/>
        <c:lblAlgn val="ctr"/>
        <c:lblOffset val="100"/>
        <c:noMultiLvlLbl val="0"/>
      </c:catAx>
      <c:valAx>
        <c:axId val="124990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4989440"/>
        <c:crosses val="autoZero"/>
        <c:crossBetween val="between"/>
        <c:majorUnit val="0.33330000000000304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3D-4E06-8747-C08AC7739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19264"/>
        <c:axId val="125020800"/>
      </c:barChart>
      <c:catAx>
        <c:axId val="12501926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5020800"/>
        <c:crosses val="autoZero"/>
        <c:auto val="1"/>
        <c:lblAlgn val="ctr"/>
        <c:lblOffset val="100"/>
        <c:noMultiLvlLbl val="0"/>
      </c:catAx>
      <c:valAx>
        <c:axId val="125020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5019264"/>
        <c:crosses val="autoZero"/>
        <c:crossBetween val="between"/>
        <c:majorUnit val="0.33330000000000304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05-4EAA-896E-41333B69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10144"/>
        <c:axId val="125111680"/>
      </c:barChart>
      <c:catAx>
        <c:axId val="12511014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5111680"/>
        <c:crosses val="autoZero"/>
        <c:auto val="1"/>
        <c:lblAlgn val="ctr"/>
        <c:lblOffset val="100"/>
        <c:noMultiLvlLbl val="0"/>
      </c:catAx>
      <c:valAx>
        <c:axId val="125111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5110144"/>
        <c:crosses val="autoZero"/>
        <c:crossBetween val="between"/>
        <c:majorUnit val="0.33330000000000304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91275167785095E-2"/>
          <c:y val="2.2831152036744205E-2"/>
          <c:w val="0.91946308724831993"/>
          <c:h val="0.95890838554324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EC-40F9-B434-747A83F1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52256"/>
        <c:axId val="125162240"/>
      </c:barChart>
      <c:catAx>
        <c:axId val="12515225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25162240"/>
        <c:crosses val="autoZero"/>
        <c:auto val="1"/>
        <c:lblAlgn val="ctr"/>
        <c:lblOffset val="100"/>
        <c:noMultiLvlLbl val="0"/>
      </c:catAx>
      <c:valAx>
        <c:axId val="125162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125152256"/>
        <c:crosses val="autoZero"/>
        <c:crossBetween val="between"/>
        <c:majorUnit val="0.33330000000000304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96480779882396"/>
          <c:y val="0.18170949431867742"/>
          <c:w val="0.39837554021368138"/>
          <c:h val="0.59658054036269492"/>
        </c:manualLayout>
      </c:layout>
      <c:radarChart>
        <c:radarStyle val="marker"/>
        <c:varyColors val="0"/>
        <c:ser>
          <c:idx val="1"/>
          <c:order val="1"/>
          <c:tx>
            <c:strRef>
              <c:f>'Aide à l''évaluation'!$G$3</c:f>
              <c:strCache>
                <c:ptCount val="1"/>
                <c:pt idx="0">
                  <c:v>Positionnement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('Aide à l''évaluation'!$A$21:$A$25,'Aide à l''évaluation'!$A$27:$A$33)</c:f>
              <c:strCache>
                <c:ptCount val="12"/>
                <c:pt idx="0">
                  <c:v>Hiérarchisation correcte des informations délivrées pour introduire le sujet.</c:v>
                </c:pt>
                <c:pt idx="1">
                  <c:v>La clarté de la présentation et la pertinence des termes utilisés. </c:v>
                </c:pt>
                <c:pt idx="2">
                  <c:v>L'autonomie d'expression par rapport au support de présentation orale du projet.</c:v>
                </c:pt>
                <c:pt idx="3">
                  <c:v>Le respect des consignes données sur le contenu exigé de la présentation :    présentation du candidat,    exposé de la démarche, difficultés rencontrées,    aspects positifs,    ressenti du candidat.</c:v>
                </c:pt>
                <c:pt idx="4">
                  <c:v>L'identification claire, précise et restituée objectivement des points suivants : objectifs du projet, étapes, acteurs, part individuelle investie dans le projet.</c:v>
                </c:pt>
                <c:pt idx="5">
                  <c:v>La mise en avant des aspects positifs ou présentant des difficultés rencontrés au long du projet.</c:v>
                </c:pt>
                <c:pt idx="6">
                  <c:v>L'identification des difficultés rencontrées et de la manière dont elles ont été dépassées ou non.</c:v>
                </c:pt>
                <c:pt idx="7">
                  <c:v>L'émission d'un avis ou ressenti personnel sur le projet entrepris.</c:v>
                </c:pt>
                <c:pt idx="8">
                  <c:v>La mise en exergue de la pertinence du projet par rapport à la filière métier du candidat.</c:v>
                </c:pt>
                <c:pt idx="9">
                  <c:v>La qualité de l'interaction</c:v>
                </c:pt>
                <c:pt idx="10">
                  <c:v>L'identification des enjeux de transition écologique et/ou numérique, dans le champ de sa spécialité de baccalauréat.</c:v>
                </c:pt>
                <c:pt idx="11">
                  <c:v>La mise en perspective de l'expérience tirée du projet dans le cadre plus large du contexte économique, culturel, de la filière métiers concernée.</c:v>
                </c:pt>
              </c:strCache>
            </c:strRef>
          </c:cat>
          <c:val>
            <c:numRef>
              <c:f>('Aide à l''évaluation'!$X$5:$X$9,'Aide à l''évaluation'!$X$11:$X$17)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8-4200-AABB-61C7DCD9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9120"/>
        <c:axId val="12527065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'Aide à l''évaluation'!$B$19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('Aide à l''évaluation'!$A$21:$A$25,'Aide à l''évaluation'!$A$27:$A$33)</c15:sqref>
                        </c15:formulaRef>
                      </c:ext>
                    </c:extLst>
                    <c:strCache>
                      <c:ptCount val="12"/>
                      <c:pt idx="0">
                        <c:v>Hiérarchisation correcte des informations délivrées pour introduire le sujet.</c:v>
                      </c:pt>
                      <c:pt idx="1">
                        <c:v>La clarté de la présentation et la pertinence des termes utilisés. </c:v>
                      </c:pt>
                      <c:pt idx="2">
                        <c:v>L'autonomie d'expression par rapport au support de présentation orale du projet.</c:v>
                      </c:pt>
                      <c:pt idx="3">
                        <c:v>Le respect des consignes données sur le contenu exigé de la présentation :    présentation du candidat,    exposé de la démarche, difficultés rencontrées,    aspects positifs,    ressenti du candidat.</c:v>
                      </c:pt>
                      <c:pt idx="4">
                        <c:v>L'identification claire, précise et restituée objectivement des points suivants : objectifs du projet, étapes, acteurs, part individuelle investie dans le projet.</c:v>
                      </c:pt>
                      <c:pt idx="5">
                        <c:v>La mise en avant des aspects positifs ou présentant des difficultés rencontrés au long du projet.</c:v>
                      </c:pt>
                      <c:pt idx="6">
                        <c:v>L'identification des difficultés rencontrées et de la manière dont elles ont été dépassées ou non.</c:v>
                      </c:pt>
                      <c:pt idx="7">
                        <c:v>L'émission d'un avis ou ressenti personnel sur le projet entrepris.</c:v>
                      </c:pt>
                      <c:pt idx="8">
                        <c:v>La mise en exergue de la pertinence du projet par rapport à la filière métier du candidat.</c:v>
                      </c:pt>
                      <c:pt idx="9">
                        <c:v>La qualité de l'interaction</c:v>
                      </c:pt>
                      <c:pt idx="10">
                        <c:v>L'identification des enjeux de transition écologique et/ou numérique, dans le champ de sa spécialité de baccalauréat.</c:v>
                      </c:pt>
                      <c:pt idx="11">
                        <c:v>La mise en perspective de l'expérience tirée du projet dans le cadre plus large du contexte économique, culturel, de la filière métiers concernée.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('Aide à l''évaluation'!$B$21:$B$25,'Aide à l''évaluation'!$B$27:$B$33)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EC8-4200-AABB-61C7DCD9EA8D}"/>
                  </c:ext>
                </c:extLst>
              </c15:ser>
            </c15:filteredRadarSeries>
          </c:ext>
        </c:extLst>
      </c:radarChart>
      <c:catAx>
        <c:axId val="1252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270656"/>
        <c:crosses val="autoZero"/>
        <c:auto val="1"/>
        <c:lblAlgn val="ctr"/>
        <c:lblOffset val="100"/>
        <c:noMultiLvlLbl val="0"/>
      </c:catAx>
      <c:valAx>
        <c:axId val="1252706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2691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734820766776593"/>
          <c:y val="7.2215251235405176E-2"/>
          <c:w val="0.14530358466446813"/>
          <c:h val="2.7463375094845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D3-49C4-997C-2E7CB858CBEB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1D3-49C4-997C-2E7CB858CB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1D3-49C4-997C-2E7CB858CBEB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81D3-49C4-997C-2E7CB858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183872"/>
        <c:axId val="125185408"/>
      </c:barChart>
      <c:catAx>
        <c:axId val="125183872"/>
        <c:scaling>
          <c:orientation val="minMax"/>
        </c:scaling>
        <c:delete val="1"/>
        <c:axPos val="l"/>
        <c:majorTickMark val="out"/>
        <c:minorTickMark val="none"/>
        <c:tickLblPos val="none"/>
        <c:crossAx val="125185408"/>
        <c:crosses val="autoZero"/>
        <c:auto val="1"/>
        <c:lblAlgn val="ctr"/>
        <c:lblOffset val="100"/>
        <c:noMultiLvlLbl val="0"/>
      </c:catAx>
      <c:valAx>
        <c:axId val="12518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18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8F-44CE-A951-C972FE146A83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68F-44CE-A951-C972FE146A8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68F-44CE-A951-C972FE146A83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768F-44CE-A951-C972FE14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07136"/>
        <c:axId val="125308928"/>
      </c:barChart>
      <c:catAx>
        <c:axId val="125307136"/>
        <c:scaling>
          <c:orientation val="minMax"/>
        </c:scaling>
        <c:delete val="1"/>
        <c:axPos val="l"/>
        <c:majorTickMark val="out"/>
        <c:minorTickMark val="none"/>
        <c:tickLblPos val="none"/>
        <c:crossAx val="125308928"/>
        <c:crosses val="autoZero"/>
        <c:auto val="1"/>
        <c:lblAlgn val="ctr"/>
        <c:lblOffset val="100"/>
        <c:noMultiLvlLbl val="0"/>
      </c:catAx>
      <c:valAx>
        <c:axId val="12530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AA-4064-AAE8-A95FBDE923C8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DAA-4064-AAE8-A95FBDE923C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DAA-4064-AAE8-A95FBDE923C8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6DAA-4064-AAE8-A95FBDE9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44384"/>
        <c:axId val="125358464"/>
      </c:barChart>
      <c:catAx>
        <c:axId val="125344384"/>
        <c:scaling>
          <c:orientation val="minMax"/>
        </c:scaling>
        <c:delete val="1"/>
        <c:axPos val="l"/>
        <c:majorTickMark val="out"/>
        <c:minorTickMark val="none"/>
        <c:tickLblPos val="none"/>
        <c:crossAx val="125358464"/>
        <c:crosses val="autoZero"/>
        <c:auto val="1"/>
        <c:lblAlgn val="ctr"/>
        <c:lblOffset val="100"/>
        <c:noMultiLvlLbl val="0"/>
      </c:catAx>
      <c:valAx>
        <c:axId val="1253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00-48D2-99F1-69BBA409D9AF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00-48D2-99F1-69BBA409D9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A00-48D2-99F1-69BBA409D9AF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FA00-48D2-99F1-69BBA409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389824"/>
        <c:axId val="125403904"/>
      </c:barChart>
      <c:catAx>
        <c:axId val="125389824"/>
        <c:scaling>
          <c:orientation val="minMax"/>
        </c:scaling>
        <c:delete val="1"/>
        <c:axPos val="l"/>
        <c:majorTickMark val="out"/>
        <c:minorTickMark val="none"/>
        <c:tickLblPos val="none"/>
        <c:crossAx val="125403904"/>
        <c:crosses val="autoZero"/>
        <c:auto val="1"/>
        <c:lblAlgn val="ctr"/>
        <c:lblOffset val="100"/>
        <c:noMultiLvlLbl val="0"/>
      </c:catAx>
      <c:valAx>
        <c:axId val="12540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53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5000000000000311" r="0.75000000000000311" t="0.98425196899999989" header="0.49212598450000206" footer="0.492125984500002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17</xdr:row>
      <xdr:rowOff>0</xdr:rowOff>
    </xdr:from>
    <xdr:to>
      <xdr:col>9</xdr:col>
      <xdr:colOff>295275</xdr:colOff>
      <xdr:row>17</xdr:row>
      <xdr:rowOff>0</xdr:rowOff>
    </xdr:to>
    <xdr:sp macro="" textlink="">
      <xdr:nvSpPr>
        <xdr:cNvPr id="1110453" name="Rectangle 34">
          <a:extLst>
            <a:ext uri="{FF2B5EF4-FFF2-40B4-BE49-F238E27FC236}">
              <a16:creationId xmlns:a16="http://schemas.microsoft.com/office/drawing/2014/main" id="{00000000-0008-0000-0100-0000B5F11000}"/>
            </a:ext>
          </a:extLst>
        </xdr:cNvPr>
        <xdr:cNvSpPr>
          <a:spLocks noChangeArrowheads="1"/>
        </xdr:cNvSpPr>
      </xdr:nvSpPr>
      <xdr:spPr bwMode="auto">
        <a:xfrm>
          <a:off x="10991850" y="0"/>
          <a:ext cx="200025" cy="0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714375</xdr:colOff>
      <xdr:row>17</xdr:row>
      <xdr:rowOff>0</xdr:rowOff>
    </xdr:from>
    <xdr:to>
      <xdr:col>9</xdr:col>
      <xdr:colOff>295275</xdr:colOff>
      <xdr:row>17</xdr:row>
      <xdr:rowOff>0</xdr:rowOff>
    </xdr:to>
    <xdr:sp macro="" textlink="">
      <xdr:nvSpPr>
        <xdr:cNvPr id="1110454" name="Rectangle 35">
          <a:extLst>
            <a:ext uri="{FF2B5EF4-FFF2-40B4-BE49-F238E27FC236}">
              <a16:creationId xmlns:a16="http://schemas.microsoft.com/office/drawing/2014/main" id="{00000000-0008-0000-0100-0000B6F11000}"/>
            </a:ext>
          </a:extLst>
        </xdr:cNvPr>
        <xdr:cNvSpPr>
          <a:spLocks noChangeArrowheads="1"/>
        </xdr:cNvSpPr>
      </xdr:nvSpPr>
      <xdr:spPr bwMode="auto">
        <a:xfrm>
          <a:off x="11344275" y="0"/>
          <a:ext cx="0" cy="0"/>
        </a:xfrm>
        <a:prstGeom prst="rect">
          <a:avLst/>
        </a:prstGeom>
        <a:solidFill>
          <a:srgbClr val="00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28575</xdr:colOff>
      <xdr:row>17</xdr:row>
      <xdr:rowOff>0</xdr:rowOff>
    </xdr:to>
    <xdr:graphicFrame macro="">
      <xdr:nvGraphicFramePr>
        <xdr:cNvPr id="1110455" name="Graphique 16">
          <a:extLst>
            <a:ext uri="{FF2B5EF4-FFF2-40B4-BE49-F238E27FC236}">
              <a16:creationId xmlns:a16="http://schemas.microsoft.com/office/drawing/2014/main" id="{00000000-0008-0000-0100-0000B7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9525</xdr:colOff>
      <xdr:row>17</xdr:row>
      <xdr:rowOff>0</xdr:rowOff>
    </xdr:to>
    <xdr:graphicFrame macro="">
      <xdr:nvGraphicFramePr>
        <xdr:cNvPr id="1110456" name="Graphique 21">
          <a:extLst>
            <a:ext uri="{FF2B5EF4-FFF2-40B4-BE49-F238E27FC236}">
              <a16:creationId xmlns:a16="http://schemas.microsoft.com/office/drawing/2014/main" id="{00000000-0008-0000-0100-0000B8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9525</xdr:colOff>
      <xdr:row>17</xdr:row>
      <xdr:rowOff>0</xdr:rowOff>
    </xdr:to>
    <xdr:graphicFrame macro="">
      <xdr:nvGraphicFramePr>
        <xdr:cNvPr id="1110457" name="Graphique 29">
          <a:extLst>
            <a:ext uri="{FF2B5EF4-FFF2-40B4-BE49-F238E27FC236}">
              <a16:creationId xmlns:a16="http://schemas.microsoft.com/office/drawing/2014/main" id="{00000000-0008-0000-0100-0000B9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9525</xdr:colOff>
      <xdr:row>17</xdr:row>
      <xdr:rowOff>0</xdr:rowOff>
    </xdr:to>
    <xdr:graphicFrame macro="">
      <xdr:nvGraphicFramePr>
        <xdr:cNvPr id="1110458" name="Graphique 37">
          <a:extLst>
            <a:ext uri="{FF2B5EF4-FFF2-40B4-BE49-F238E27FC236}">
              <a16:creationId xmlns:a16="http://schemas.microsoft.com/office/drawing/2014/main" id="{00000000-0008-0000-0100-0000BA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4048125</xdr:colOff>
      <xdr:row>17</xdr:row>
      <xdr:rowOff>0</xdr:rowOff>
    </xdr:from>
    <xdr:to>
      <xdr:col>17</xdr:col>
      <xdr:colOff>266700</xdr:colOff>
      <xdr:row>17</xdr:row>
      <xdr:rowOff>0</xdr:rowOff>
    </xdr:to>
    <xdr:graphicFrame macro="">
      <xdr:nvGraphicFramePr>
        <xdr:cNvPr id="1110459" name="Chart 3">
          <a:extLst>
            <a:ext uri="{FF2B5EF4-FFF2-40B4-BE49-F238E27FC236}">
              <a16:creationId xmlns:a16="http://schemas.microsoft.com/office/drawing/2014/main" id="{00000000-0008-0000-0100-0000BB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723900</xdr:colOff>
      <xdr:row>17</xdr:row>
      <xdr:rowOff>0</xdr:rowOff>
    </xdr:from>
    <xdr:to>
      <xdr:col>9</xdr:col>
      <xdr:colOff>295275</xdr:colOff>
      <xdr:row>17</xdr:row>
      <xdr:rowOff>0</xdr:rowOff>
    </xdr:to>
    <xdr:sp macro="" textlink="">
      <xdr:nvSpPr>
        <xdr:cNvPr id="1110460" name="Line 33">
          <a:extLst>
            <a:ext uri="{FF2B5EF4-FFF2-40B4-BE49-F238E27FC236}">
              <a16:creationId xmlns:a16="http://schemas.microsoft.com/office/drawing/2014/main" id="{00000000-0008-0000-0100-0000BCF11000}"/>
            </a:ext>
          </a:extLst>
        </xdr:cNvPr>
        <xdr:cNvSpPr>
          <a:spLocks noChangeShapeType="1"/>
        </xdr:cNvSpPr>
      </xdr:nvSpPr>
      <xdr:spPr bwMode="auto">
        <a:xfrm flipV="1">
          <a:off x="11344275" y="0"/>
          <a:ext cx="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9</xdr:col>
      <xdr:colOff>28575</xdr:colOff>
      <xdr:row>17</xdr:row>
      <xdr:rowOff>0</xdr:rowOff>
    </xdr:to>
    <xdr:graphicFrame macro="">
      <xdr:nvGraphicFramePr>
        <xdr:cNvPr id="1110461" name="Graphique 16">
          <a:extLst>
            <a:ext uri="{FF2B5EF4-FFF2-40B4-BE49-F238E27FC236}">
              <a16:creationId xmlns:a16="http://schemas.microsoft.com/office/drawing/2014/main" id="{00000000-0008-0000-0100-0000BD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9</xdr:col>
      <xdr:colOff>9525</xdr:colOff>
      <xdr:row>17</xdr:row>
      <xdr:rowOff>0</xdr:rowOff>
    </xdr:to>
    <xdr:graphicFrame macro="">
      <xdr:nvGraphicFramePr>
        <xdr:cNvPr id="1110462" name="Graphique 21">
          <a:extLst>
            <a:ext uri="{FF2B5EF4-FFF2-40B4-BE49-F238E27FC236}">
              <a16:creationId xmlns:a16="http://schemas.microsoft.com/office/drawing/2014/main" id="{00000000-0008-0000-0100-0000BE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110463" name="Graphique 51">
          <a:extLst>
            <a:ext uri="{FF2B5EF4-FFF2-40B4-BE49-F238E27FC236}">
              <a16:creationId xmlns:a16="http://schemas.microsoft.com/office/drawing/2014/main" id="{00000000-0008-0000-0100-0000BF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13</xdr:col>
      <xdr:colOff>0</xdr:colOff>
      <xdr:row>36</xdr:row>
      <xdr:rowOff>0</xdr:rowOff>
    </xdr:to>
    <xdr:graphicFrame macro="">
      <xdr:nvGraphicFramePr>
        <xdr:cNvPr id="1110466" name="Graphique 16">
          <a:extLst>
            <a:ext uri="{FF2B5EF4-FFF2-40B4-BE49-F238E27FC236}">
              <a16:creationId xmlns:a16="http://schemas.microsoft.com/office/drawing/2014/main" id="{00000000-0008-0000-0100-0000C2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13</xdr:col>
      <xdr:colOff>0</xdr:colOff>
      <xdr:row>36</xdr:row>
      <xdr:rowOff>0</xdr:rowOff>
    </xdr:to>
    <xdr:graphicFrame macro="">
      <xdr:nvGraphicFramePr>
        <xdr:cNvPr id="1110467" name="Graphique 21">
          <a:extLst>
            <a:ext uri="{FF2B5EF4-FFF2-40B4-BE49-F238E27FC236}">
              <a16:creationId xmlns:a16="http://schemas.microsoft.com/office/drawing/2014/main" id="{00000000-0008-0000-0100-0000C3F1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250221</xdr:colOff>
      <xdr:row>3</xdr:row>
      <xdr:rowOff>31749</xdr:rowOff>
    </xdr:from>
    <xdr:to>
      <xdr:col>35</xdr:col>
      <xdr:colOff>190501</xdr:colOff>
      <xdr:row>24</xdr:row>
      <xdr:rowOff>685115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209550</xdr:colOff>
      <xdr:row>22</xdr:row>
      <xdr:rowOff>0</xdr:rowOff>
    </xdr:to>
    <xdr:graphicFrame macro="">
      <xdr:nvGraphicFramePr>
        <xdr:cNvPr id="36" name="Graphique 78">
          <a:extLst>
            <a:ext uri="{FF2B5EF4-FFF2-40B4-BE49-F238E27FC236}">
              <a16:creationId xmlns:a16="http://schemas.microsoft.com/office/drawing/2014/main" id="{49C71E18-E7DF-4BA9-89A5-C5808C9E0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219075</xdr:colOff>
      <xdr:row>22</xdr:row>
      <xdr:rowOff>0</xdr:rowOff>
    </xdr:to>
    <xdr:graphicFrame macro="">
      <xdr:nvGraphicFramePr>
        <xdr:cNvPr id="37" name="Graphique 93">
          <a:extLst>
            <a:ext uri="{FF2B5EF4-FFF2-40B4-BE49-F238E27FC236}">
              <a16:creationId xmlns:a16="http://schemas.microsoft.com/office/drawing/2014/main" id="{5E6D8471-5402-4997-A775-FD15F6659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209550</xdr:colOff>
      <xdr:row>22</xdr:row>
      <xdr:rowOff>0</xdr:rowOff>
    </xdr:to>
    <xdr:graphicFrame macro="">
      <xdr:nvGraphicFramePr>
        <xdr:cNvPr id="38" name="Graphique 78">
          <a:extLst>
            <a:ext uri="{FF2B5EF4-FFF2-40B4-BE49-F238E27FC236}">
              <a16:creationId xmlns:a16="http://schemas.microsoft.com/office/drawing/2014/main" id="{409D4841-3AF9-4970-AECA-E22AB6BDB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219075</xdr:colOff>
      <xdr:row>22</xdr:row>
      <xdr:rowOff>0</xdr:rowOff>
    </xdr:to>
    <xdr:graphicFrame macro="">
      <xdr:nvGraphicFramePr>
        <xdr:cNvPr id="39" name="Graphique 93">
          <a:extLst>
            <a:ext uri="{FF2B5EF4-FFF2-40B4-BE49-F238E27FC236}">
              <a16:creationId xmlns:a16="http://schemas.microsoft.com/office/drawing/2014/main" id="{6D7DEEA9-4D3B-4506-8579-466C5DD67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31750</xdr:colOff>
      <xdr:row>17</xdr:row>
      <xdr:rowOff>206375</xdr:rowOff>
    </xdr:from>
    <xdr:to>
      <xdr:col>29</xdr:col>
      <xdr:colOff>269875</xdr:colOff>
      <xdr:row>18</xdr:row>
      <xdr:rowOff>95250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457EA21D-F0CB-4E19-A4D7-6012E5FD9A96}"/>
            </a:ext>
          </a:extLst>
        </xdr:cNvPr>
        <xdr:cNvSpPr/>
      </xdr:nvSpPr>
      <xdr:spPr>
        <a:xfrm>
          <a:off x="19208750" y="5810250"/>
          <a:ext cx="238125" cy="2857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4" tint="-0.249977111117893"/>
    <pageSetUpPr fitToPage="1"/>
  </sheetPr>
  <dimension ref="A1:AJ39"/>
  <sheetViews>
    <sheetView showGridLines="0" showZeros="0" tabSelected="1" topLeftCell="B1" zoomScale="67" zoomScaleNormal="60" zoomScaleSheetLayoutView="70" zoomScalePageLayoutView="38" workbookViewId="0">
      <selection activeCell="C45" sqref="C45"/>
    </sheetView>
  </sheetViews>
  <sheetFormatPr defaultColWidth="10.85546875" defaultRowHeight="12.6"/>
  <cols>
    <col min="1" max="1" width="7.85546875" style="4" customWidth="1"/>
    <col min="2" max="2" width="48" style="11" customWidth="1"/>
    <col min="3" max="3" width="70.5703125" style="4" customWidth="1"/>
    <col min="4" max="4" width="5" style="12" customWidth="1"/>
    <col min="5" max="5" width="3.5703125" style="3" customWidth="1"/>
    <col min="6" max="6" width="37.140625" style="3" customWidth="1"/>
    <col min="7" max="7" width="1.5703125" style="3" customWidth="1"/>
    <col min="8" max="8" width="1.5703125" style="3" hidden="1" customWidth="1"/>
    <col min="9" max="9" width="5.42578125" style="1" customWidth="1"/>
    <col min="10" max="10" width="5.42578125" style="15" customWidth="1"/>
    <col min="11" max="11" width="5.42578125" style="6" customWidth="1"/>
    <col min="12" max="12" width="5.42578125" style="16" customWidth="1"/>
    <col min="13" max="13" width="3.42578125" style="10" customWidth="1"/>
    <col min="14" max="14" width="4.42578125" style="37" customWidth="1"/>
    <col min="15" max="15" width="10.42578125" style="37" hidden="1" customWidth="1"/>
    <col min="16" max="16" width="13.42578125" style="37" hidden="1" customWidth="1"/>
    <col min="17" max="17" width="10.85546875" style="37" hidden="1" customWidth="1"/>
    <col min="18" max="18" width="12" style="37" hidden="1" customWidth="1"/>
    <col min="19" max="19" width="4.42578125" style="37" hidden="1" customWidth="1"/>
    <col min="20" max="20" width="14.5703125" style="37" hidden="1" customWidth="1"/>
    <col min="21" max="21" width="11.5703125" style="37" hidden="1" customWidth="1"/>
    <col min="22" max="22" width="8.5703125" style="37" hidden="1" customWidth="1"/>
    <col min="23" max="23" width="14.85546875" style="10" hidden="1" customWidth="1"/>
    <col min="24" max="24" width="20.5703125" style="62" customWidth="1"/>
    <col min="25" max="25" width="20.5703125" style="13" customWidth="1"/>
    <col min="26" max="28" width="10.85546875" style="7"/>
    <col min="29" max="31" width="10.85546875" style="4"/>
    <col min="32" max="32" width="21.140625" style="4" customWidth="1"/>
    <col min="33" max="33" width="12.5703125" style="4" customWidth="1"/>
    <col min="34" max="34" width="10.85546875" style="4"/>
    <col min="35" max="35" width="25.5703125" style="4" customWidth="1"/>
    <col min="36" max="16384" width="10.85546875" style="4"/>
  </cols>
  <sheetData>
    <row r="1" spans="1:36" ht="33.75" customHeight="1" thickBot="1">
      <c r="A1" s="131" t="s">
        <v>0</v>
      </c>
      <c r="B1" s="132"/>
      <c r="C1" s="151" t="s">
        <v>1</v>
      </c>
      <c r="D1" s="152"/>
      <c r="E1" s="152"/>
      <c r="F1" s="152"/>
      <c r="G1" s="152"/>
      <c r="H1" s="152"/>
      <c r="I1" s="152"/>
      <c r="J1" s="152"/>
      <c r="K1" s="152"/>
      <c r="L1" s="153"/>
      <c r="M1" s="30"/>
      <c r="X1" s="123" t="s">
        <v>2</v>
      </c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5"/>
      <c r="AJ1" s="63"/>
    </row>
    <row r="2" spans="1:36" ht="21.75" customHeight="1" thickBot="1">
      <c r="A2" s="99" t="s">
        <v>3</v>
      </c>
      <c r="B2" s="99"/>
      <c r="C2" s="99"/>
      <c r="D2" s="99"/>
      <c r="E2" s="99"/>
      <c r="F2" s="99"/>
      <c r="G2" s="43"/>
      <c r="H2" s="43"/>
      <c r="X2" s="65" t="s">
        <v>4</v>
      </c>
      <c r="Y2" s="66"/>
      <c r="Z2" s="94">
        <f>C7</f>
        <v>0</v>
      </c>
      <c r="AA2" s="94"/>
      <c r="AB2" s="94"/>
      <c r="AC2" s="94"/>
      <c r="AD2" s="94"/>
      <c r="AE2" s="94"/>
      <c r="AF2" s="94"/>
      <c r="AG2" s="94"/>
      <c r="AH2" s="94"/>
      <c r="AI2" s="95"/>
      <c r="AJ2" s="13"/>
    </row>
    <row r="3" spans="1:36" ht="25.5" customHeight="1" thickBot="1">
      <c r="A3" s="143" t="s">
        <v>5</v>
      </c>
      <c r="B3" s="144"/>
      <c r="C3" s="144"/>
      <c r="D3" s="144"/>
      <c r="E3" s="144"/>
      <c r="F3" s="145"/>
      <c r="G3" s="25" t="s">
        <v>6</v>
      </c>
      <c r="H3" s="25"/>
      <c r="X3" s="67"/>
      <c r="Y3" s="68"/>
      <c r="Z3" s="96"/>
      <c r="AA3" s="96"/>
      <c r="AB3" s="96"/>
      <c r="AC3" s="96"/>
      <c r="AD3" s="96"/>
      <c r="AE3" s="96"/>
      <c r="AF3" s="96"/>
      <c r="AG3" s="96"/>
      <c r="AH3" s="96"/>
      <c r="AI3" s="97"/>
      <c r="AJ3" s="13"/>
    </row>
    <row r="4" spans="1:36" ht="22.5" customHeight="1">
      <c r="A4" s="83" t="s">
        <v>7</v>
      </c>
      <c r="B4" s="84"/>
      <c r="C4" s="75"/>
      <c r="D4" s="75"/>
      <c r="E4" s="75"/>
      <c r="F4" s="76"/>
      <c r="G4" s="86"/>
      <c r="H4" s="86"/>
      <c r="I4" s="86"/>
      <c r="J4" s="86"/>
      <c r="K4" s="86"/>
      <c r="L4" s="86"/>
      <c r="M4" s="86"/>
      <c r="AC4" s="13"/>
      <c r="AD4" s="13"/>
      <c r="AE4" s="13"/>
      <c r="AF4" s="13"/>
      <c r="AG4" s="13"/>
      <c r="AH4" s="13"/>
      <c r="AI4" s="13"/>
      <c r="AJ4" s="13"/>
    </row>
    <row r="5" spans="1:36" ht="22.5" customHeight="1">
      <c r="A5" s="146" t="s">
        <v>8</v>
      </c>
      <c r="B5" s="147"/>
      <c r="C5" s="75"/>
      <c r="D5" s="75"/>
      <c r="E5" s="75"/>
      <c r="F5" s="76"/>
      <c r="G5" s="86"/>
      <c r="H5" s="86"/>
      <c r="I5" s="86"/>
      <c r="J5" s="86"/>
      <c r="K5" s="86"/>
      <c r="L5" s="86"/>
      <c r="M5" s="86"/>
      <c r="X5" s="17">
        <f>(IF(I21&lt;&gt;"",1,0)+IF(J21&lt;&gt;"",2,0)+IF(K21&lt;&gt;"",3,0)+IF(L21&lt;&gt;"",4,0))</f>
        <v>0</v>
      </c>
      <c r="AC5" s="13"/>
      <c r="AD5" s="13"/>
      <c r="AE5" s="13"/>
      <c r="AF5" s="13"/>
      <c r="AG5" s="13"/>
      <c r="AH5" s="13"/>
      <c r="AI5" s="13"/>
      <c r="AJ5" s="13"/>
    </row>
    <row r="6" spans="1:36" ht="22.5" customHeight="1">
      <c r="A6" s="83" t="s">
        <v>9</v>
      </c>
      <c r="B6" s="84"/>
      <c r="C6" s="141">
        <v>2025</v>
      </c>
      <c r="D6" s="141"/>
      <c r="E6" s="141"/>
      <c r="F6" s="142"/>
      <c r="G6" s="86"/>
      <c r="H6" s="86"/>
      <c r="I6" s="86"/>
      <c r="J6" s="86"/>
      <c r="K6" s="86"/>
      <c r="L6" s="86"/>
      <c r="M6" s="86"/>
      <c r="X6" s="17">
        <f>(IF(I22&lt;&gt;"",1,0)+IF(J22&lt;&gt;"",2,0)+IF(K22&lt;&gt;"",3,0)+IF(L22&lt;&gt;"",4,0))</f>
        <v>0</v>
      </c>
      <c r="AC6" s="13"/>
      <c r="AD6" s="13"/>
      <c r="AE6" s="13"/>
      <c r="AF6" s="13"/>
      <c r="AG6" s="13"/>
      <c r="AH6" s="13"/>
      <c r="AI6" s="13"/>
      <c r="AJ6" s="13"/>
    </row>
    <row r="7" spans="1:36" ht="22.5" customHeight="1">
      <c r="A7" s="154" t="s">
        <v>4</v>
      </c>
      <c r="B7" s="155"/>
      <c r="C7" s="75"/>
      <c r="D7" s="75"/>
      <c r="E7" s="75"/>
      <c r="F7" s="76"/>
      <c r="G7" s="86"/>
      <c r="H7" s="86"/>
      <c r="I7" s="86"/>
      <c r="J7" s="86"/>
      <c r="K7" s="86"/>
      <c r="L7" s="86"/>
      <c r="M7" s="86"/>
      <c r="X7" s="17">
        <f>(IF(I23&lt;&gt;"",1,0)+IF(J23&lt;&gt;"",2,0)+IF(K23&lt;&gt;"",3,0)+IF(L23&lt;&gt;"",4,0))</f>
        <v>0</v>
      </c>
      <c r="AC7" s="13"/>
      <c r="AD7" s="13"/>
      <c r="AE7" s="13"/>
      <c r="AF7" s="13"/>
      <c r="AG7" s="13"/>
      <c r="AH7" s="13"/>
      <c r="AI7" s="13"/>
      <c r="AJ7" s="13"/>
    </row>
    <row r="8" spans="1:36" ht="22.5" customHeight="1">
      <c r="A8" s="154" t="s">
        <v>10</v>
      </c>
      <c r="B8" s="155"/>
      <c r="C8" s="75"/>
      <c r="D8" s="75"/>
      <c r="E8" s="75"/>
      <c r="F8" s="76"/>
      <c r="G8" s="86"/>
      <c r="H8" s="86"/>
      <c r="I8" s="86"/>
      <c r="J8" s="86"/>
      <c r="K8" s="86"/>
      <c r="L8" s="86"/>
      <c r="M8" s="86"/>
      <c r="X8" s="17">
        <f>(IF(I24&lt;&gt;"",1,0)+IF(J24&lt;&gt;"",2,0)+IF(K24&lt;&gt;"",3,0)+IF(L24&lt;&gt;"",4,0))</f>
        <v>0</v>
      </c>
      <c r="AC8" s="13"/>
      <c r="AD8" s="13"/>
      <c r="AE8" s="13"/>
      <c r="AF8" s="13"/>
      <c r="AG8" s="13"/>
      <c r="AH8" s="13"/>
      <c r="AI8" s="13"/>
      <c r="AJ8" s="13"/>
    </row>
    <row r="9" spans="1:36" ht="22.5" customHeight="1">
      <c r="A9" s="116" t="s">
        <v>11</v>
      </c>
      <c r="B9" s="117"/>
      <c r="C9" s="75"/>
      <c r="D9" s="75"/>
      <c r="E9" s="75"/>
      <c r="F9" s="76"/>
      <c r="G9" s="86"/>
      <c r="H9" s="86"/>
      <c r="I9" s="86"/>
      <c r="J9" s="86"/>
      <c r="K9" s="86"/>
      <c r="L9" s="86"/>
      <c r="M9" s="86"/>
      <c r="X9" s="17">
        <f>(IF(I25&lt;&gt;"",1,0)+IF(J25&lt;&gt;"",2,0)+IF(K25&lt;&gt;"",3,0)+IF(L25&lt;&gt;"",4,0))</f>
        <v>0</v>
      </c>
      <c r="AC9" s="13"/>
      <c r="AD9" s="13"/>
      <c r="AE9" s="13"/>
      <c r="AF9" s="13"/>
      <c r="AG9" s="13"/>
      <c r="AH9" s="13"/>
      <c r="AI9" s="13"/>
      <c r="AJ9" s="13"/>
    </row>
    <row r="10" spans="1:36" ht="20.25" customHeight="1">
      <c r="A10" s="77" t="s">
        <v>12</v>
      </c>
      <c r="B10" s="78"/>
      <c r="C10" s="78"/>
      <c r="D10" s="78"/>
      <c r="E10" s="78"/>
      <c r="F10" s="79"/>
      <c r="G10" s="85" t="s">
        <v>13</v>
      </c>
      <c r="H10" s="86"/>
      <c r="I10" s="86"/>
      <c r="J10" s="86"/>
      <c r="K10" s="86"/>
      <c r="L10" s="86"/>
      <c r="M10" s="86"/>
      <c r="X10" s="17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24" customHeight="1">
      <c r="A11" s="80"/>
      <c r="B11" s="81"/>
      <c r="C11" s="81"/>
      <c r="D11" s="81"/>
      <c r="E11" s="81"/>
      <c r="F11" s="82"/>
      <c r="G11" s="85"/>
      <c r="H11" s="86"/>
      <c r="I11" s="86"/>
      <c r="J11" s="86"/>
      <c r="K11" s="86"/>
      <c r="L11" s="86"/>
      <c r="M11" s="86"/>
      <c r="X11" s="17">
        <f>(IF(I27&lt;&gt;"",1,0)+IF(J27&lt;&gt;"",2,0)+IF(K27&lt;&gt;"",3,0)+IF(L27&lt;&gt;"",4,0))</f>
        <v>0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17.25" customHeight="1">
      <c r="A12" s="77" t="s">
        <v>14</v>
      </c>
      <c r="B12" s="78"/>
      <c r="C12" s="78"/>
      <c r="D12" s="78"/>
      <c r="E12" s="78"/>
      <c r="F12" s="79"/>
      <c r="G12" s="85"/>
      <c r="H12" s="86"/>
      <c r="I12" s="86"/>
      <c r="J12" s="86"/>
      <c r="K12" s="86"/>
      <c r="L12" s="86"/>
      <c r="M12" s="86"/>
      <c r="X12" s="17">
        <f>(IF(I28&lt;&gt;"",1,0)+IF(J28&lt;&gt;"",2,0)+IF(K28&lt;&gt;"",3,0)+IF(L28&lt;&gt;"",4,0))</f>
        <v>0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15.75" customHeight="1">
      <c r="A13" s="83" t="s">
        <v>15</v>
      </c>
      <c r="B13" s="84"/>
      <c r="C13" s="75"/>
      <c r="D13" s="75"/>
      <c r="E13" s="75"/>
      <c r="F13" s="76"/>
      <c r="G13" s="85"/>
      <c r="H13" s="86"/>
      <c r="I13" s="86"/>
      <c r="J13" s="86"/>
      <c r="K13" s="86"/>
      <c r="L13" s="86"/>
      <c r="M13" s="86"/>
      <c r="X13" s="17">
        <f t="shared" ref="X13:X15" si="0">(IF(I29&lt;&gt;"",1,0)+IF(J29&lt;&gt;"",2,0)+IF(K29&lt;&gt;"",3,0)+IF(L29&lt;&gt;"",4,0))</f>
        <v>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15.6">
      <c r="A14" s="83" t="s">
        <v>16</v>
      </c>
      <c r="B14" s="84"/>
      <c r="C14" s="75"/>
      <c r="D14" s="75"/>
      <c r="E14" s="75"/>
      <c r="F14" s="76"/>
      <c r="G14" s="85"/>
      <c r="H14" s="86"/>
      <c r="I14" s="86"/>
      <c r="J14" s="86"/>
      <c r="K14" s="86"/>
      <c r="L14" s="86"/>
      <c r="M14" s="86"/>
      <c r="X14" s="17">
        <f t="shared" si="0"/>
        <v>0</v>
      </c>
      <c r="Z14" s="13"/>
      <c r="AC14" s="13"/>
      <c r="AD14" s="13"/>
      <c r="AE14" s="13"/>
      <c r="AF14" s="13"/>
      <c r="AG14" s="13"/>
      <c r="AH14" s="13"/>
      <c r="AI14" s="13"/>
      <c r="AJ14" s="13"/>
    </row>
    <row r="15" spans="1:36" ht="18.75" customHeight="1">
      <c r="A15" s="156" t="s">
        <v>17</v>
      </c>
      <c r="B15" s="157"/>
      <c r="C15" s="157"/>
      <c r="D15" s="157"/>
      <c r="E15" s="157"/>
      <c r="F15" s="158"/>
      <c r="G15" s="85"/>
      <c r="H15" s="86"/>
      <c r="I15" s="86"/>
      <c r="J15" s="86"/>
      <c r="K15" s="86"/>
      <c r="L15" s="86"/>
      <c r="M15" s="86"/>
      <c r="X15" s="17">
        <f t="shared" si="0"/>
        <v>0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88.5" customHeight="1" thickBot="1">
      <c r="A16" s="159"/>
      <c r="B16" s="160"/>
      <c r="C16" s="160"/>
      <c r="D16" s="160"/>
      <c r="E16" s="160"/>
      <c r="F16" s="161"/>
      <c r="G16" s="100" t="s">
        <v>18</v>
      </c>
      <c r="H16" s="101"/>
      <c r="I16" s="102"/>
      <c r="J16" s="102"/>
      <c r="K16" s="102"/>
      <c r="L16" s="102"/>
      <c r="M16" s="102"/>
      <c r="X16" s="17">
        <f>(IF(I32&lt;&gt;"",1,0)+IF(J32&lt;&gt;"",2,0)+IF(K32&lt;&gt;"",3,0)+IF(L32&lt;&gt;"",4,0))</f>
        <v>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24.75" customHeight="1" thickBot="1">
      <c r="A17" s="99" t="s">
        <v>19</v>
      </c>
      <c r="B17" s="99"/>
      <c r="C17" s="99"/>
      <c r="D17" s="99"/>
      <c r="E17" s="99"/>
      <c r="F17" s="99"/>
      <c r="G17" s="43"/>
      <c r="H17" s="43"/>
      <c r="X17" s="17">
        <f t="shared" ref="X17" si="1">(IF(I33&lt;&gt;"",1,0)+IF(J33&lt;&gt;"",2,0)+IF(K33&lt;&gt;"",3,0)+IF(L33&lt;&gt;"",4,0))</f>
        <v>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30.75" customHeight="1" thickBot="1">
      <c r="A18" s="131" t="s">
        <v>0</v>
      </c>
      <c r="B18" s="132"/>
      <c r="C18" s="162" t="s">
        <v>20</v>
      </c>
      <c r="D18" s="163"/>
      <c r="E18" s="163"/>
      <c r="F18" s="163"/>
      <c r="G18" s="163"/>
      <c r="H18" s="163"/>
      <c r="I18" s="163"/>
      <c r="J18" s="163"/>
      <c r="K18" s="163"/>
      <c r="L18" s="164"/>
      <c r="M18" s="30"/>
      <c r="O18" s="41" t="s">
        <v>21</v>
      </c>
      <c r="P18">
        <v>50</v>
      </c>
      <c r="Q18">
        <f>100-P18</f>
        <v>50</v>
      </c>
      <c r="R18" s="17"/>
      <c r="S18" s="42"/>
      <c r="T18" s="14"/>
      <c r="U18" s="14"/>
      <c r="V18" s="13"/>
      <c r="W18" s="4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30.75" customHeight="1">
      <c r="A19" s="133" t="s">
        <v>22</v>
      </c>
      <c r="B19" s="133"/>
      <c r="C19" s="133" t="s">
        <v>23</v>
      </c>
      <c r="D19" s="133"/>
      <c r="E19" s="133"/>
      <c r="F19" s="133"/>
      <c r="G19" s="133"/>
      <c r="H19" s="38"/>
      <c r="I19" s="33" t="s">
        <v>24</v>
      </c>
      <c r="J19" s="34" t="s">
        <v>25</v>
      </c>
      <c r="K19" s="34" t="s">
        <v>26</v>
      </c>
      <c r="L19" s="35" t="s">
        <v>27</v>
      </c>
      <c r="M19" s="5"/>
      <c r="O19" s="8"/>
      <c r="P19" s="44" t="s">
        <v>28</v>
      </c>
      <c r="Q19" s="45" t="s">
        <v>29</v>
      </c>
      <c r="R19" s="46" t="s">
        <v>28</v>
      </c>
      <c r="S19" s="47" t="s">
        <v>30</v>
      </c>
      <c r="T19" s="48"/>
      <c r="U19" s="48"/>
      <c r="V19" s="13"/>
      <c r="W19" s="49" t="s">
        <v>31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36.75" customHeight="1">
      <c r="A20" s="165" t="s">
        <v>32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7"/>
      <c r="M20" s="28"/>
      <c r="O20" s="50">
        <f>P18/100</f>
        <v>0.5</v>
      </c>
      <c r="P20" s="51" t="e">
        <f>SUM(P21:P25)</f>
        <v>#DIV/0!</v>
      </c>
      <c r="Q20" s="52">
        <f>SUM(Q21:Q25)</f>
        <v>0</v>
      </c>
      <c r="R20" s="51" t="e">
        <f>SUM(R21:R25)</f>
        <v>#DIV/0!</v>
      </c>
      <c r="S20" s="53">
        <f>(20*P18)/100</f>
        <v>10</v>
      </c>
      <c r="T20" s="54"/>
      <c r="U20" s="54">
        <f>SUM(U21:U33)</f>
        <v>0</v>
      </c>
      <c r="V20" s="2">
        <f>IF(U20=12,1,0)</f>
        <v>0</v>
      </c>
      <c r="W20" s="19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74.25" customHeight="1">
      <c r="A21" s="116" t="s">
        <v>33</v>
      </c>
      <c r="B21" s="117"/>
      <c r="C21" s="71" t="s">
        <v>34</v>
      </c>
      <c r="D21" s="71"/>
      <c r="E21" s="71"/>
      <c r="F21" s="71"/>
      <c r="G21" s="71"/>
      <c r="H21" s="26"/>
      <c r="I21" s="32"/>
      <c r="J21" s="32"/>
      <c r="K21" s="32"/>
      <c r="L21" s="31"/>
      <c r="M21" s="27" t="str">
        <f>IF(T21&gt;1,"◄",(IF(T21&lt;1,"◄","")))</f>
        <v>◄</v>
      </c>
      <c r="O21" s="55">
        <v>1</v>
      </c>
      <c r="P21" s="56" t="e">
        <f t="shared" ref="P21:P24" si="2">SUM(R21:R21)</f>
        <v>#DIV/0!</v>
      </c>
      <c r="Q21" s="57">
        <f>IF(COUNTBLANK(H21:L21)=5,0,IF(H21="",O21,0))</f>
        <v>0</v>
      </c>
      <c r="R21" s="58" t="e">
        <f>(IF(H21&lt;&gt;"",0,0)+IF(I21&lt;&gt;"",1/10,0)+IF(J21&lt;&gt;"",4/10,0)+IF(K21&lt;&gt;"",7/10,0)+IF(L21&lt;&gt;"",1,0))*O$20*20*Q21/SUM(Q$21:Q$25)</f>
        <v>#DIV/0!</v>
      </c>
      <c r="S21" s="53"/>
      <c r="T21" s="53">
        <f>COUNTA(I21:L21)</f>
        <v>0</v>
      </c>
      <c r="U21" s="53">
        <f>COUNTBLANK(M21)</f>
        <v>0</v>
      </c>
      <c r="V21" s="58"/>
      <c r="W21" s="59" t="e">
        <f>((R21*100)/(S$20/5))/100</f>
        <v>#DIV/0!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83.25" customHeight="1">
      <c r="A22" s="116" t="s">
        <v>35</v>
      </c>
      <c r="B22" s="117"/>
      <c r="C22" s="71" t="s">
        <v>36</v>
      </c>
      <c r="D22" s="71"/>
      <c r="E22" s="71"/>
      <c r="F22" s="71"/>
      <c r="G22" s="71"/>
      <c r="H22" s="26"/>
      <c r="I22" s="32"/>
      <c r="J22" s="32"/>
      <c r="K22" s="32"/>
      <c r="L22" s="31"/>
      <c r="M22" s="27" t="str">
        <f t="shared" ref="M22:M33" si="3">IF(T22&gt;1,"◄",(IF(T22&lt;1,"◄","")))</f>
        <v>◄</v>
      </c>
      <c r="O22" s="55">
        <v>1</v>
      </c>
      <c r="P22" s="56" t="e">
        <f t="shared" si="2"/>
        <v>#DIV/0!</v>
      </c>
      <c r="Q22" s="57">
        <f t="shared" ref="Q22:Q33" si="4">IF(COUNTBLANK(H22:L22)=5,0,IF(H22="",O22,0))</f>
        <v>0</v>
      </c>
      <c r="R22" s="58" t="e">
        <f>(IF(H22&lt;&gt;"",0,0)+IF(I22&lt;&gt;"",1/10,0)+IF(J22&lt;&gt;"",4/10,0)+IF(K22&lt;&gt;"",7/10,0)+IF(L22&lt;&gt;"",1,0))*O$20*20*Q22/SUM(Q$21:Q$25)</f>
        <v>#DIV/0!</v>
      </c>
      <c r="S22" s="53"/>
      <c r="T22" s="53">
        <f t="shared" ref="T22:T33" si="5">COUNTA(I22:L22)</f>
        <v>0</v>
      </c>
      <c r="U22" s="53">
        <f t="shared" ref="U22:U33" si="6">COUNTBLANK(M22)</f>
        <v>0</v>
      </c>
      <c r="V22" s="58"/>
      <c r="W22" s="59" t="e">
        <f t="shared" ref="W22:W25" si="7">((R22*100)/(S$20/5))/100</f>
        <v>#DIV/0!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74.25" customHeight="1">
      <c r="A23" s="116" t="s">
        <v>37</v>
      </c>
      <c r="B23" s="117"/>
      <c r="C23" s="71" t="s">
        <v>38</v>
      </c>
      <c r="D23" s="71"/>
      <c r="E23" s="71"/>
      <c r="F23" s="71"/>
      <c r="G23" s="71"/>
      <c r="H23" s="26"/>
      <c r="I23" s="32"/>
      <c r="J23" s="32"/>
      <c r="K23" s="32"/>
      <c r="L23" s="31"/>
      <c r="M23" s="27" t="str">
        <f t="shared" si="3"/>
        <v>◄</v>
      </c>
      <c r="O23" s="55">
        <v>1</v>
      </c>
      <c r="P23" s="56" t="e">
        <f t="shared" si="2"/>
        <v>#DIV/0!</v>
      </c>
      <c r="Q23" s="57">
        <f t="shared" si="4"/>
        <v>0</v>
      </c>
      <c r="R23" s="58" t="e">
        <f>(IF(H23&lt;&gt;"",0,0)+IF(I23&lt;&gt;"",1/10,0)+IF(J23&lt;&gt;"",4/10,0)+IF(K23&lt;&gt;"",7/10,0)+IF(L23&lt;&gt;"",1,0))*O$20*20*Q23/SUM(Q$21:Q$25)</f>
        <v>#DIV/0!</v>
      </c>
      <c r="S23" s="53"/>
      <c r="T23" s="53">
        <f t="shared" si="5"/>
        <v>0</v>
      </c>
      <c r="U23" s="53">
        <f t="shared" si="6"/>
        <v>0</v>
      </c>
      <c r="V23" s="58"/>
      <c r="W23" s="59" t="e">
        <f t="shared" si="7"/>
        <v>#DIV/0!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75.75" customHeight="1">
      <c r="A24" s="116" t="s">
        <v>39</v>
      </c>
      <c r="B24" s="117"/>
      <c r="C24" s="71" t="s">
        <v>40</v>
      </c>
      <c r="D24" s="71"/>
      <c r="E24" s="71"/>
      <c r="F24" s="71"/>
      <c r="G24" s="71"/>
      <c r="H24" s="26"/>
      <c r="I24" s="32"/>
      <c r="J24" s="32"/>
      <c r="K24" s="32"/>
      <c r="L24" s="31"/>
      <c r="M24" s="27" t="str">
        <f t="shared" si="3"/>
        <v>◄</v>
      </c>
      <c r="O24" s="55">
        <v>1</v>
      </c>
      <c r="P24" s="56" t="e">
        <f t="shared" si="2"/>
        <v>#DIV/0!</v>
      </c>
      <c r="Q24" s="57">
        <f t="shared" si="4"/>
        <v>0</v>
      </c>
      <c r="R24" s="58" t="e">
        <f>(IF(H24&lt;&gt;"",0,0)+IF(I24&lt;&gt;"",1/10,0)+IF(J24&lt;&gt;"",4/10,0)+IF(K24&lt;&gt;"",7/10,0)+IF(L24&lt;&gt;"",1,0))*O$20*20*Q24/SUM(Q$21:Q$25)</f>
        <v>#DIV/0!</v>
      </c>
      <c r="S24" s="53"/>
      <c r="T24" s="53">
        <f t="shared" si="5"/>
        <v>0</v>
      </c>
      <c r="U24" s="53">
        <f t="shared" si="6"/>
        <v>0</v>
      </c>
      <c r="V24" s="58"/>
      <c r="W24" s="59" t="e">
        <f t="shared" si="7"/>
        <v>#DIV/0!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13"/>
    </row>
    <row r="25" spans="1:36" ht="71.25" customHeight="1" thickBot="1">
      <c r="A25" s="116" t="s">
        <v>41</v>
      </c>
      <c r="B25" s="117"/>
      <c r="C25" s="71" t="s">
        <v>42</v>
      </c>
      <c r="D25" s="71">
        <v>52</v>
      </c>
      <c r="E25" s="71"/>
      <c r="F25" s="71"/>
      <c r="G25" s="71"/>
      <c r="H25" s="26"/>
      <c r="I25" s="32"/>
      <c r="J25" s="32"/>
      <c r="K25" s="32"/>
      <c r="L25" s="31"/>
      <c r="M25" s="27" t="str">
        <f t="shared" si="3"/>
        <v>◄</v>
      </c>
      <c r="O25" s="55">
        <v>1</v>
      </c>
      <c r="P25" s="56" t="e">
        <f>SUM(R25:R25)</f>
        <v>#DIV/0!</v>
      </c>
      <c r="Q25" s="57">
        <f t="shared" si="4"/>
        <v>0</v>
      </c>
      <c r="R25" s="58" t="e">
        <f>(IF(H25&lt;&gt;"",0,0)+IF(I25&lt;&gt;"",1/10,0)+IF(J25&lt;&gt;"",4/10,0)+IF(K25&lt;&gt;"",7/10,0)+IF(L25&lt;&gt;"",1,0))*O$20*20*Q25/SUM(Q$21:Q$25)</f>
        <v>#DIV/0!</v>
      </c>
      <c r="S25" s="53"/>
      <c r="T25" s="53">
        <f t="shared" si="5"/>
        <v>0</v>
      </c>
      <c r="U25" s="53">
        <f t="shared" si="6"/>
        <v>0</v>
      </c>
      <c r="V25" s="58"/>
      <c r="W25" s="59" t="e">
        <f t="shared" si="7"/>
        <v>#DIV/0!</v>
      </c>
      <c r="X25" s="69" t="s">
        <v>43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3"/>
    </row>
    <row r="26" spans="1:36" ht="35.25" customHeight="1" thickBot="1">
      <c r="A26" s="77" t="s">
        <v>44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9"/>
      <c r="M26" s="27"/>
      <c r="O26" s="50">
        <f>Q18/100</f>
        <v>0.5</v>
      </c>
      <c r="P26" s="60" t="e">
        <f>SUM(P27:P33)</f>
        <v>#DIV/0!</v>
      </c>
      <c r="Q26" s="60">
        <f>SUM(Q27:Q33)</f>
        <v>0</v>
      </c>
      <c r="R26" s="51" t="e">
        <f>SUM(R27:R33)</f>
        <v>#DIV/0!</v>
      </c>
      <c r="S26" s="53">
        <f>(20*Q$18)/100</f>
        <v>10</v>
      </c>
      <c r="T26" s="53"/>
      <c r="U26" s="53"/>
      <c r="V26" s="58"/>
      <c r="W26" s="43"/>
      <c r="X26" s="123" t="s">
        <v>45</v>
      </c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5"/>
      <c r="AJ26" s="13"/>
    </row>
    <row r="27" spans="1:36" ht="71.25" customHeight="1">
      <c r="A27" s="126" t="s">
        <v>46</v>
      </c>
      <c r="B27" s="127"/>
      <c r="C27" s="71" t="s">
        <v>47</v>
      </c>
      <c r="D27" s="71"/>
      <c r="E27" s="71"/>
      <c r="F27" s="71"/>
      <c r="G27" s="71"/>
      <c r="H27" s="26"/>
      <c r="I27" s="32"/>
      <c r="J27" s="32"/>
      <c r="K27" s="32"/>
      <c r="L27" s="31"/>
      <c r="M27" s="27" t="str">
        <f t="shared" si="3"/>
        <v>◄</v>
      </c>
      <c r="O27" s="55">
        <v>1</v>
      </c>
      <c r="P27" s="61" t="e">
        <f>SUM(R27:R27)</f>
        <v>#DIV/0!</v>
      </c>
      <c r="Q27" s="57">
        <f t="shared" si="4"/>
        <v>0</v>
      </c>
      <c r="R27" s="58" t="e">
        <f>(IF(H27&lt;&gt;"",0,0)+IF(I27&lt;&gt;"",1/10,0)+IF(J27&lt;&gt;"",4/10,0)+IF(K27&lt;&gt;"",7/10,0)+IF(L27&lt;&gt;"",1,0))*O$26*20*Q27/SUM(Q$27:Q$33)</f>
        <v>#DIV/0!</v>
      </c>
      <c r="S27" s="53"/>
      <c r="T27" s="53">
        <f t="shared" si="5"/>
        <v>0</v>
      </c>
      <c r="U27" s="53">
        <f t="shared" si="6"/>
        <v>0</v>
      </c>
      <c r="V27" s="58"/>
      <c r="W27" s="59" t="e">
        <f>((R27*100)/(S$26/6))/100</f>
        <v>#DIV/0!</v>
      </c>
      <c r="X27" s="118" t="s">
        <v>48</v>
      </c>
      <c r="Y27" s="119"/>
      <c r="Z27" s="120">
        <f ca="1">TODAY()</f>
        <v>45799</v>
      </c>
      <c r="AA27" s="121"/>
      <c r="AB27" s="121"/>
      <c r="AC27" s="121"/>
      <c r="AD27" s="121"/>
      <c r="AE27" s="121"/>
      <c r="AF27" s="121"/>
      <c r="AG27" s="121"/>
      <c r="AH27" s="121"/>
      <c r="AI27" s="122"/>
      <c r="AJ27" s="13"/>
    </row>
    <row r="28" spans="1:36" ht="81" customHeight="1">
      <c r="A28" s="126" t="s">
        <v>49</v>
      </c>
      <c r="B28" s="127"/>
      <c r="C28" s="71" t="s">
        <v>50</v>
      </c>
      <c r="D28" s="71"/>
      <c r="E28" s="71"/>
      <c r="F28" s="71"/>
      <c r="G28" s="71"/>
      <c r="H28" s="26"/>
      <c r="I28" s="32"/>
      <c r="J28" s="32"/>
      <c r="K28" s="32"/>
      <c r="L28" s="31"/>
      <c r="M28" s="27" t="str">
        <f t="shared" si="3"/>
        <v>◄</v>
      </c>
      <c r="O28" s="55">
        <v>1</v>
      </c>
      <c r="P28" s="61" t="e">
        <f t="shared" ref="P28:P33" si="8">SUM(R28:R28)</f>
        <v>#DIV/0!</v>
      </c>
      <c r="Q28" s="57">
        <f t="shared" si="4"/>
        <v>0</v>
      </c>
      <c r="R28" s="58" t="e">
        <f t="shared" ref="R28:R33" si="9">(IF(H28&lt;&gt;"",0,0)+IF(I28&lt;&gt;"",1/10,0)+IF(J28&lt;&gt;"",4/10,0)+IF(K28&lt;&gt;"",7/10,0)+IF(L28&lt;&gt;"",1,0))*O$26*20*Q28/SUM(Q$27:Q$33)</f>
        <v>#DIV/0!</v>
      </c>
      <c r="S28" s="53"/>
      <c r="T28" s="53">
        <f t="shared" si="5"/>
        <v>0</v>
      </c>
      <c r="U28" s="53">
        <f t="shared" si="6"/>
        <v>0</v>
      </c>
      <c r="V28" s="58"/>
      <c r="W28" s="59" t="e">
        <f t="shared" ref="W28:W33" si="10">((R28*100)/(S$26/6))/100</f>
        <v>#DIV/0!</v>
      </c>
      <c r="X28" s="65" t="s">
        <v>51</v>
      </c>
      <c r="Y28" s="66"/>
      <c r="Z28" s="75"/>
      <c r="AA28" s="75"/>
      <c r="AB28" s="75"/>
      <c r="AC28" s="75"/>
      <c r="AD28" s="75"/>
      <c r="AE28" s="75"/>
      <c r="AF28" s="75"/>
      <c r="AG28" s="75"/>
      <c r="AH28" s="66" t="s">
        <v>52</v>
      </c>
      <c r="AI28" s="112"/>
      <c r="AJ28" s="13"/>
    </row>
    <row r="29" spans="1:36" ht="97.5" customHeight="1">
      <c r="A29" s="126" t="s">
        <v>53</v>
      </c>
      <c r="B29" s="127"/>
      <c r="C29" s="71" t="s">
        <v>54</v>
      </c>
      <c r="D29" s="71"/>
      <c r="E29" s="71"/>
      <c r="F29" s="71"/>
      <c r="G29" s="71"/>
      <c r="H29" s="26"/>
      <c r="I29" s="32"/>
      <c r="J29" s="32"/>
      <c r="K29" s="32"/>
      <c r="L29" s="31"/>
      <c r="M29" s="27" t="str">
        <f t="shared" si="3"/>
        <v>◄</v>
      </c>
      <c r="O29" s="55">
        <v>1</v>
      </c>
      <c r="P29" s="61" t="e">
        <f t="shared" si="8"/>
        <v>#DIV/0!</v>
      </c>
      <c r="Q29" s="57">
        <f t="shared" si="4"/>
        <v>0</v>
      </c>
      <c r="R29" s="58" t="e">
        <f t="shared" si="9"/>
        <v>#DIV/0!</v>
      </c>
      <c r="S29" s="53"/>
      <c r="T29" s="53">
        <f t="shared" si="5"/>
        <v>0</v>
      </c>
      <c r="U29" s="53">
        <f t="shared" si="6"/>
        <v>0</v>
      </c>
      <c r="V29" s="58"/>
      <c r="W29" s="59" t="e">
        <f t="shared" si="10"/>
        <v>#DIV/0!</v>
      </c>
      <c r="X29" s="65"/>
      <c r="Y29" s="66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3"/>
    </row>
    <row r="30" spans="1:36" ht="75.75" customHeight="1">
      <c r="A30" s="126" t="s">
        <v>55</v>
      </c>
      <c r="B30" s="127"/>
      <c r="C30" s="71" t="s">
        <v>56</v>
      </c>
      <c r="D30" s="71"/>
      <c r="E30" s="71"/>
      <c r="F30" s="71"/>
      <c r="G30" s="71"/>
      <c r="H30" s="26"/>
      <c r="I30" s="32"/>
      <c r="J30" s="32"/>
      <c r="K30" s="32"/>
      <c r="L30" s="31"/>
      <c r="M30" s="27" t="str">
        <f t="shared" si="3"/>
        <v>◄</v>
      </c>
      <c r="O30" s="55">
        <v>1</v>
      </c>
      <c r="P30" s="61" t="e">
        <f t="shared" si="8"/>
        <v>#DIV/0!</v>
      </c>
      <c r="Q30" s="57">
        <f t="shared" si="4"/>
        <v>0</v>
      </c>
      <c r="R30" s="58" t="e">
        <f t="shared" si="9"/>
        <v>#DIV/0!</v>
      </c>
      <c r="S30" s="53"/>
      <c r="T30" s="53">
        <f t="shared" si="5"/>
        <v>0</v>
      </c>
      <c r="U30" s="53">
        <f t="shared" si="6"/>
        <v>0</v>
      </c>
      <c r="V30" s="58"/>
      <c r="W30" s="59" t="e">
        <f t="shared" si="10"/>
        <v>#DIV/0!</v>
      </c>
      <c r="X30" s="65" t="s">
        <v>51</v>
      </c>
      <c r="Y30" s="66"/>
      <c r="Z30" s="75"/>
      <c r="AA30" s="75"/>
      <c r="AB30" s="75"/>
      <c r="AC30" s="75"/>
      <c r="AD30" s="75"/>
      <c r="AE30" s="75"/>
      <c r="AF30" s="75"/>
      <c r="AG30" s="75"/>
      <c r="AH30" s="66" t="s">
        <v>52</v>
      </c>
      <c r="AI30" s="112"/>
      <c r="AJ30" s="13"/>
    </row>
    <row r="31" spans="1:36" ht="72" customHeight="1">
      <c r="A31" s="126" t="s">
        <v>57</v>
      </c>
      <c r="B31" s="127"/>
      <c r="C31" s="71" t="s">
        <v>58</v>
      </c>
      <c r="D31" s="71"/>
      <c r="E31" s="71"/>
      <c r="F31" s="71"/>
      <c r="G31" s="71"/>
      <c r="H31" s="26"/>
      <c r="I31" s="32"/>
      <c r="J31" s="32"/>
      <c r="K31" s="32"/>
      <c r="L31" s="31"/>
      <c r="M31" s="27" t="str">
        <f t="shared" si="3"/>
        <v>◄</v>
      </c>
      <c r="O31" s="55">
        <v>1</v>
      </c>
      <c r="P31" s="61" t="e">
        <f t="shared" ref="P31" si="11">SUM(R31:R31)</f>
        <v>#DIV/0!</v>
      </c>
      <c r="Q31" s="57">
        <f t="shared" si="4"/>
        <v>0</v>
      </c>
      <c r="R31" s="58" t="e">
        <f t="shared" si="9"/>
        <v>#DIV/0!</v>
      </c>
      <c r="S31" s="53"/>
      <c r="T31" s="53">
        <f t="shared" si="5"/>
        <v>0</v>
      </c>
      <c r="U31" s="53">
        <f t="shared" si="6"/>
        <v>0</v>
      </c>
      <c r="V31" s="58"/>
      <c r="W31" s="59" t="e">
        <f t="shared" si="10"/>
        <v>#DIV/0!</v>
      </c>
      <c r="X31" s="65"/>
      <c r="Y31" s="66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3"/>
    </row>
    <row r="32" spans="1:36" ht="125.25" customHeight="1">
      <c r="A32" s="126" t="s">
        <v>59</v>
      </c>
      <c r="B32" s="127"/>
      <c r="C32" s="71" t="s">
        <v>60</v>
      </c>
      <c r="D32" s="71"/>
      <c r="E32" s="71"/>
      <c r="F32" s="71"/>
      <c r="G32" s="71"/>
      <c r="H32" s="26"/>
      <c r="I32" s="32"/>
      <c r="J32" s="32"/>
      <c r="K32" s="32"/>
      <c r="L32" s="31"/>
      <c r="M32" s="27" t="str">
        <f t="shared" si="3"/>
        <v>◄</v>
      </c>
      <c r="O32" s="55">
        <v>1</v>
      </c>
      <c r="P32" s="61" t="e">
        <f t="shared" si="8"/>
        <v>#DIV/0!</v>
      </c>
      <c r="Q32" s="57">
        <f t="shared" si="4"/>
        <v>0</v>
      </c>
      <c r="R32" s="58" t="e">
        <f t="shared" si="9"/>
        <v>#DIV/0!</v>
      </c>
      <c r="S32" s="53"/>
      <c r="T32" s="53">
        <f t="shared" si="5"/>
        <v>0</v>
      </c>
      <c r="U32" s="53">
        <f t="shared" si="6"/>
        <v>0</v>
      </c>
      <c r="V32" s="58"/>
      <c r="W32" s="59" t="e">
        <f t="shared" si="10"/>
        <v>#DIV/0!</v>
      </c>
      <c r="X32" s="113" t="s">
        <v>61</v>
      </c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5"/>
      <c r="AJ32" s="13"/>
    </row>
    <row r="33" spans="1:36" ht="125.25" customHeight="1">
      <c r="A33" s="126" t="s">
        <v>62</v>
      </c>
      <c r="B33" s="127"/>
      <c r="C33" s="71" t="s">
        <v>63</v>
      </c>
      <c r="D33" s="71"/>
      <c r="E33" s="71"/>
      <c r="F33" s="71"/>
      <c r="G33" s="71"/>
      <c r="H33" s="26"/>
      <c r="I33" s="32"/>
      <c r="J33" s="32"/>
      <c r="K33" s="32"/>
      <c r="L33" s="31"/>
      <c r="M33" s="27" t="str">
        <f t="shared" si="3"/>
        <v>◄</v>
      </c>
      <c r="O33" s="55">
        <v>1</v>
      </c>
      <c r="P33" s="61" t="e">
        <f t="shared" si="8"/>
        <v>#DIV/0!</v>
      </c>
      <c r="Q33" s="57">
        <f t="shared" si="4"/>
        <v>0</v>
      </c>
      <c r="R33" s="58" t="e">
        <f t="shared" si="9"/>
        <v>#DIV/0!</v>
      </c>
      <c r="S33" s="53"/>
      <c r="T33" s="53">
        <f t="shared" si="5"/>
        <v>0</v>
      </c>
      <c r="U33" s="53">
        <f t="shared" si="6"/>
        <v>0</v>
      </c>
      <c r="V33" s="58"/>
      <c r="W33" s="59" t="e">
        <f t="shared" si="10"/>
        <v>#DIV/0!</v>
      </c>
      <c r="X33" s="103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5"/>
      <c r="AJ33" s="13"/>
    </row>
    <row r="34" spans="1:36" ht="25.5" customHeight="1">
      <c r="A34" s="139" t="s">
        <v>64</v>
      </c>
      <c r="B34" s="140"/>
      <c r="C34" s="140"/>
      <c r="D34" s="140"/>
      <c r="E34" s="140"/>
      <c r="F34" s="140"/>
      <c r="G34" s="140"/>
      <c r="H34" s="39"/>
      <c r="I34" s="134">
        <f>Q20/SUM(O21:O25)</f>
        <v>0</v>
      </c>
      <c r="J34" s="134"/>
      <c r="K34" s="134"/>
      <c r="L34" s="135"/>
      <c r="M34" s="14"/>
      <c r="X34" s="106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8"/>
      <c r="AJ34" s="13"/>
    </row>
    <row r="35" spans="1:36" ht="24" customHeight="1" thickBot="1">
      <c r="A35" s="148" t="s">
        <v>65</v>
      </c>
      <c r="B35" s="149"/>
      <c r="C35" s="149"/>
      <c r="D35" s="149"/>
      <c r="E35" s="149"/>
      <c r="F35" s="149"/>
      <c r="G35" s="149"/>
      <c r="H35" s="40"/>
      <c r="I35" s="136">
        <f>Q26/SUM(O27:O33)</f>
        <v>0</v>
      </c>
      <c r="J35" s="137"/>
      <c r="K35" s="137"/>
      <c r="L35" s="138"/>
      <c r="M35" s="14"/>
      <c r="X35" s="106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8"/>
      <c r="AJ35" s="13"/>
    </row>
    <row r="36" spans="1:36" ht="37.5" customHeight="1" thickBot="1">
      <c r="A36" s="98" t="s">
        <v>66</v>
      </c>
      <c r="B36" s="98"/>
      <c r="C36" s="98"/>
      <c r="D36" s="98"/>
      <c r="E36" s="98"/>
      <c r="F36" s="98"/>
      <c r="G36" s="98"/>
      <c r="H36" s="36"/>
      <c r="I36" s="72"/>
      <c r="J36" s="73"/>
      <c r="K36" s="73"/>
      <c r="L36" s="74"/>
      <c r="M36" s="9"/>
      <c r="X36" s="109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1"/>
      <c r="AJ36" s="13"/>
    </row>
    <row r="37" spans="1:36" ht="26.45" customHeight="1" thickBot="1">
      <c r="A37" s="13"/>
      <c r="B37" s="64"/>
      <c r="C37" s="87" t="s">
        <v>67</v>
      </c>
      <c r="D37" s="87"/>
      <c r="E37" s="87"/>
      <c r="F37" s="87"/>
      <c r="G37" s="43"/>
      <c r="H37" s="43"/>
      <c r="I37" s="88"/>
      <c r="J37" s="89"/>
      <c r="K37" s="89"/>
      <c r="L37" s="90"/>
      <c r="M37" s="2"/>
      <c r="AC37" s="13"/>
      <c r="AD37" s="13"/>
      <c r="AE37" s="13"/>
      <c r="AF37" s="13"/>
      <c r="AG37" s="13"/>
      <c r="AH37" s="13"/>
      <c r="AI37" s="13"/>
      <c r="AJ37" s="13"/>
    </row>
    <row r="38" spans="1:36" ht="26.1" customHeight="1" thickBot="1">
      <c r="A38" s="13"/>
      <c r="B38" s="64"/>
      <c r="C38" s="87" t="s">
        <v>68</v>
      </c>
      <c r="D38" s="87"/>
      <c r="E38" s="87"/>
      <c r="F38" s="87"/>
      <c r="G38" s="43"/>
      <c r="H38" s="43"/>
      <c r="I38" s="91"/>
      <c r="J38" s="92"/>
      <c r="K38" s="92"/>
      <c r="L38" s="93"/>
      <c r="M38" s="18"/>
      <c r="AC38" s="13"/>
      <c r="AD38" s="13"/>
      <c r="AE38" s="13"/>
      <c r="AF38" s="13"/>
      <c r="AG38" s="13"/>
      <c r="AH38" s="13"/>
      <c r="AI38" s="13"/>
      <c r="AJ38" s="13"/>
    </row>
    <row r="39" spans="1:36" ht="27.95" customHeight="1" thickBot="1">
      <c r="A39" s="150" t="s">
        <v>69</v>
      </c>
      <c r="B39" s="150"/>
      <c r="C39" s="150"/>
      <c r="D39" s="150"/>
      <c r="E39" s="150"/>
      <c r="F39" s="150"/>
      <c r="G39" s="150"/>
      <c r="H39" s="29"/>
      <c r="I39" s="128">
        <f>SUM(I37:L38)</f>
        <v>0</v>
      </c>
      <c r="J39" s="129"/>
      <c r="K39" s="129"/>
      <c r="L39" s="130"/>
      <c r="M39" s="18"/>
      <c r="AC39" s="13"/>
      <c r="AD39" s="13"/>
      <c r="AE39" s="13"/>
      <c r="AF39" s="13"/>
      <c r="AG39" s="13"/>
      <c r="AH39" s="13"/>
      <c r="AI39" s="13"/>
      <c r="AJ39" s="13"/>
    </row>
  </sheetData>
  <sheetProtection algorithmName="SHA-512" hashValue="Qmz01+QsEEuApH0TdF0P8WnjLlQ/DKs4HA+yW5vuAdwxGK5qi8AuEtLxFkK4xtAbt8HtmFBRBFDffkTWrEw3Vg==" saltValue="gzOU6ziNVz2iSmIBxmrcgA==" spinCount="100000" sheet="1" objects="1" scenarios="1"/>
  <protectedRanges>
    <protectedRange sqref="I21:L25" name="Plage1" securityDescriptor="O:WDG:WDD:(A;;CC;;;BU)"/>
    <protectedRange sqref="I27:L33" name="Plage2"/>
    <protectedRange sqref="I39" name="Plage3"/>
    <protectedRange sqref="AA27:AC27 X25:X27" name="Plage4"/>
    <protectedRange sqref="Z31:AC31 Z29:AC29" name="Plage5"/>
    <protectedRange sqref="Y33" name="Plage6"/>
  </protectedRanges>
  <mergeCells count="89">
    <mergeCell ref="X1:AI1"/>
    <mergeCell ref="A35:G35"/>
    <mergeCell ref="A39:G39"/>
    <mergeCell ref="C1:L1"/>
    <mergeCell ref="A7:B7"/>
    <mergeCell ref="C7:F7"/>
    <mergeCell ref="A8:B8"/>
    <mergeCell ref="C8:F8"/>
    <mergeCell ref="A2:F2"/>
    <mergeCell ref="A15:F15"/>
    <mergeCell ref="A16:F16"/>
    <mergeCell ref="G4:M9"/>
    <mergeCell ref="C18:L18"/>
    <mergeCell ref="A26:L26"/>
    <mergeCell ref="A20:L20"/>
    <mergeCell ref="A1:B1"/>
    <mergeCell ref="C6:F6"/>
    <mergeCell ref="C9:F9"/>
    <mergeCell ref="C4:F4"/>
    <mergeCell ref="C5:F5"/>
    <mergeCell ref="A3:F3"/>
    <mergeCell ref="A4:B4"/>
    <mergeCell ref="A5:B5"/>
    <mergeCell ref="A6:B6"/>
    <mergeCell ref="A9:B9"/>
    <mergeCell ref="A29:B29"/>
    <mergeCell ref="A30:B30"/>
    <mergeCell ref="I39:L39"/>
    <mergeCell ref="A18:B18"/>
    <mergeCell ref="A19:B19"/>
    <mergeCell ref="C19:G19"/>
    <mergeCell ref="A24:B24"/>
    <mergeCell ref="C24:G24"/>
    <mergeCell ref="C22:G22"/>
    <mergeCell ref="C21:G21"/>
    <mergeCell ref="A22:B22"/>
    <mergeCell ref="A23:B23"/>
    <mergeCell ref="C23:G23"/>
    <mergeCell ref="A21:B21"/>
    <mergeCell ref="I34:L34"/>
    <mergeCell ref="I35:L35"/>
    <mergeCell ref="A25:B25"/>
    <mergeCell ref="X27:Y27"/>
    <mergeCell ref="Z27:AI27"/>
    <mergeCell ref="X26:AI26"/>
    <mergeCell ref="A28:B28"/>
    <mergeCell ref="C28:G28"/>
    <mergeCell ref="C27:G27"/>
    <mergeCell ref="A27:B27"/>
    <mergeCell ref="G16:M16"/>
    <mergeCell ref="X33:AI36"/>
    <mergeCell ref="AH29:AI29"/>
    <mergeCell ref="AH28:AI28"/>
    <mergeCell ref="Z28:AG29"/>
    <mergeCell ref="Z30:AG31"/>
    <mergeCell ref="AH30:AI30"/>
    <mergeCell ref="AH31:AI31"/>
    <mergeCell ref="X32:AI32"/>
    <mergeCell ref="X28:Y29"/>
    <mergeCell ref="C32:G32"/>
    <mergeCell ref="C29:G29"/>
    <mergeCell ref="C30:G30"/>
    <mergeCell ref="C31:G31"/>
    <mergeCell ref="A34:G34"/>
    <mergeCell ref="A33:B33"/>
    <mergeCell ref="C37:F37"/>
    <mergeCell ref="C38:F38"/>
    <mergeCell ref="I37:L37"/>
    <mergeCell ref="I38:L38"/>
    <mergeCell ref="X30:Y31"/>
    <mergeCell ref="A36:G36"/>
    <mergeCell ref="A31:B31"/>
    <mergeCell ref="A32:B32"/>
    <mergeCell ref="X2:Y3"/>
    <mergeCell ref="X25:AI25"/>
    <mergeCell ref="C33:G33"/>
    <mergeCell ref="I36:L36"/>
    <mergeCell ref="C13:F13"/>
    <mergeCell ref="C14:F14"/>
    <mergeCell ref="A10:F10"/>
    <mergeCell ref="A11:F11"/>
    <mergeCell ref="A12:F12"/>
    <mergeCell ref="A13:B13"/>
    <mergeCell ref="A14:B14"/>
    <mergeCell ref="G10:M15"/>
    <mergeCell ref="C25:G25"/>
    <mergeCell ref="Z2:AI3"/>
    <mergeCell ref="A17:F17"/>
    <mergeCell ref="X24:AI24"/>
  </mergeCells>
  <phoneticPr fontId="0" type="noConversion"/>
  <conditionalFormatting sqref="I34:L35">
    <cfRule type="cellIs" dxfId="16" priority="154" stopIfTrue="1" operator="lessThan">
      <formula>0.5</formula>
    </cfRule>
  </conditionalFormatting>
  <conditionalFormatting sqref="C6">
    <cfRule type="expression" dxfId="15" priority="98" stopIfTrue="1">
      <formula>$B$24=$C$23</formula>
    </cfRule>
  </conditionalFormatting>
  <conditionalFormatting sqref="I39">
    <cfRule type="containsBlanks" dxfId="14" priority="59">
      <formula>LEN(TRIM(I39))=0</formula>
    </cfRule>
  </conditionalFormatting>
  <conditionalFormatting sqref="A11">
    <cfRule type="containsBlanks" dxfId="13" priority="56">
      <formula>LEN(TRIM(A11))=0</formula>
    </cfRule>
  </conditionalFormatting>
  <conditionalFormatting sqref="C4:C5">
    <cfRule type="containsBlanks" dxfId="12" priority="45">
      <formula>LEN(TRIM(C4))=0</formula>
    </cfRule>
  </conditionalFormatting>
  <conditionalFormatting sqref="C7:C9">
    <cfRule type="containsBlanks" dxfId="11" priority="46">
      <formula>LEN(TRIM(C7))=0</formula>
    </cfRule>
  </conditionalFormatting>
  <conditionalFormatting sqref="A16">
    <cfRule type="containsBlanks" dxfId="10" priority="53">
      <formula>LEN(TRIM(A16))=0</formula>
    </cfRule>
  </conditionalFormatting>
  <conditionalFormatting sqref="I21:L25">
    <cfRule type="containsBlanks" dxfId="9" priority="37">
      <formula>LEN(TRIM(I21))=0</formula>
    </cfRule>
  </conditionalFormatting>
  <conditionalFormatting sqref="I27:L33">
    <cfRule type="containsBlanks" dxfId="8" priority="34">
      <formula>LEN(TRIM(I27))=0</formula>
    </cfRule>
  </conditionalFormatting>
  <conditionalFormatting sqref="AH29">
    <cfRule type="containsBlanks" dxfId="7" priority="8">
      <formula>LEN(TRIM(AH29))=0</formula>
    </cfRule>
  </conditionalFormatting>
  <conditionalFormatting sqref="AH31">
    <cfRule type="containsBlanks" dxfId="6" priority="7">
      <formula>LEN(TRIM(AH31))=0</formula>
    </cfRule>
  </conditionalFormatting>
  <conditionalFormatting sqref="C13:C14">
    <cfRule type="containsBlanks" dxfId="5" priority="12">
      <formula>LEN(TRIM(C13))=0</formula>
    </cfRule>
  </conditionalFormatting>
  <conditionalFormatting sqref="Z28">
    <cfRule type="containsBlanks" dxfId="4" priority="11">
      <formula>LEN(TRIM(Z28))=0</formula>
    </cfRule>
  </conditionalFormatting>
  <conditionalFormatting sqref="Z30">
    <cfRule type="containsBlanks" dxfId="3" priority="9">
      <formula>LEN(TRIM(Z30))=0</formula>
    </cfRule>
  </conditionalFormatting>
  <conditionalFormatting sqref="Z27">
    <cfRule type="cellIs" dxfId="2" priority="5" stopIfTrue="1" operator="equal">
      <formula>#REF!</formula>
    </cfRule>
  </conditionalFormatting>
  <conditionalFormatting sqref="X33">
    <cfRule type="containsBlanks" dxfId="1" priority="2">
      <formula>LEN(TRIM(X33))=0</formula>
    </cfRule>
  </conditionalFormatting>
  <conditionalFormatting sqref="Z2">
    <cfRule type="cellIs" dxfId="0" priority="1" stopIfTrue="1" operator="equal">
      <formula>#REF!</formula>
    </cfRule>
  </conditionalFormatting>
  <printOptions horizontalCentered="1" verticalCentered="1"/>
  <pageMargins left="0.15748031496062992" right="0.19685039370078741" top="0.27559055118110237" bottom="0.11811023622047245" header="0.15748031496062992" footer="0.15748031496062992"/>
  <pageSetup paperSize="9" scale="46" fitToWidth="2" orientation="portrait" r:id="rId1"/>
  <headerFooter alignWithMargins="0">
    <oddFooter>&amp;RPage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B4:D16"/>
  <sheetViews>
    <sheetView workbookViewId="0">
      <selection activeCell="C10" sqref="C10"/>
    </sheetView>
  </sheetViews>
  <sheetFormatPr defaultColWidth="11.42578125" defaultRowHeight="12.6"/>
  <cols>
    <col min="2" max="2" width="28.5703125" customWidth="1"/>
    <col min="3" max="3" width="35.42578125" customWidth="1"/>
  </cols>
  <sheetData>
    <row r="4" spans="2:4" ht="12.95" thickBot="1"/>
    <row r="5" spans="2:4" ht="12.95" thickBot="1">
      <c r="B5" s="24" t="s">
        <v>70</v>
      </c>
      <c r="C5" s="24" t="s">
        <v>71</v>
      </c>
      <c r="D5" s="24" t="s">
        <v>72</v>
      </c>
    </row>
    <row r="6" spans="2:4" ht="27">
      <c r="B6" s="168" t="s">
        <v>73</v>
      </c>
      <c r="C6" s="24" t="s">
        <v>41</v>
      </c>
      <c r="D6" s="171">
        <v>0.5</v>
      </c>
    </row>
    <row r="7" spans="2:4" ht="18">
      <c r="B7" s="169"/>
      <c r="C7" s="20" t="s">
        <v>74</v>
      </c>
      <c r="D7" s="172"/>
    </row>
    <row r="8" spans="2:4" ht="18">
      <c r="B8" s="169"/>
      <c r="C8" s="20" t="s">
        <v>75</v>
      </c>
      <c r="D8" s="172"/>
    </row>
    <row r="9" spans="2:4" ht="18">
      <c r="B9" s="169"/>
      <c r="C9" s="20" t="s">
        <v>76</v>
      </c>
      <c r="D9" s="172"/>
    </row>
    <row r="10" spans="2:4" ht="18.600000000000001" thickBot="1">
      <c r="B10" s="170"/>
      <c r="C10" s="20" t="s">
        <v>77</v>
      </c>
      <c r="D10" s="173"/>
    </row>
    <row r="11" spans="2:4" ht="18">
      <c r="B11" s="168" t="s">
        <v>78</v>
      </c>
      <c r="C11" s="24" t="s">
        <v>49</v>
      </c>
      <c r="D11" s="171">
        <v>0.5</v>
      </c>
    </row>
    <row r="12" spans="2:4" ht="18">
      <c r="B12" s="169"/>
      <c r="C12" s="20" t="s">
        <v>46</v>
      </c>
      <c r="D12" s="172"/>
    </row>
    <row r="13" spans="2:4" ht="27">
      <c r="B13" s="169"/>
      <c r="C13" s="20" t="s">
        <v>79</v>
      </c>
      <c r="D13" s="172"/>
    </row>
    <row r="14" spans="2:4" ht="18">
      <c r="B14" s="169"/>
      <c r="C14" s="20" t="s">
        <v>80</v>
      </c>
      <c r="D14" s="172"/>
    </row>
    <row r="15" spans="2:4" ht="18">
      <c r="B15" s="169"/>
      <c r="C15" s="20" t="s">
        <v>81</v>
      </c>
      <c r="D15" s="172"/>
    </row>
    <row r="16" spans="2:4" ht="27">
      <c r="B16" s="169"/>
      <c r="C16" s="20" t="s">
        <v>82</v>
      </c>
      <c r="D16" s="172"/>
    </row>
  </sheetData>
  <mergeCells count="4">
    <mergeCell ref="B6:B10"/>
    <mergeCell ref="D6:D10"/>
    <mergeCell ref="B11:B16"/>
    <mergeCell ref="D11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/>
  <dimension ref="B3:D26"/>
  <sheetViews>
    <sheetView topLeftCell="A4" workbookViewId="0">
      <selection activeCell="C11" sqref="C11"/>
    </sheetView>
  </sheetViews>
  <sheetFormatPr defaultColWidth="11.42578125" defaultRowHeight="12.6"/>
  <cols>
    <col min="2" max="2" width="72.5703125" customWidth="1"/>
    <col min="3" max="3" width="49.5703125" customWidth="1"/>
  </cols>
  <sheetData>
    <row r="3" spans="2:4">
      <c r="B3" s="14" t="s">
        <v>83</v>
      </c>
      <c r="C3" t="s">
        <v>84</v>
      </c>
      <c r="D3" t="s">
        <v>72</v>
      </c>
    </row>
    <row r="4" spans="2:4">
      <c r="B4" s="14" t="s">
        <v>85</v>
      </c>
      <c r="D4" s="174">
        <v>0.4</v>
      </c>
    </row>
    <row r="5" spans="2:4" ht="24.95">
      <c r="C5" s="22" t="s">
        <v>86</v>
      </c>
      <c r="D5" s="175"/>
    </row>
    <row r="6" spans="2:4">
      <c r="D6" s="175"/>
    </row>
    <row r="7" spans="2:4" ht="24.95">
      <c r="C7" s="22" t="s">
        <v>87</v>
      </c>
      <c r="D7" s="175"/>
    </row>
    <row r="9" spans="2:4">
      <c r="D9" s="21"/>
    </row>
    <row r="10" spans="2:4">
      <c r="B10" s="14" t="s">
        <v>88</v>
      </c>
      <c r="D10" s="174">
        <v>0.3</v>
      </c>
    </row>
    <row r="11" spans="2:4" ht="24.95">
      <c r="C11" s="22" t="s">
        <v>89</v>
      </c>
      <c r="D11" s="174"/>
    </row>
    <row r="12" spans="2:4">
      <c r="D12" s="174"/>
    </row>
    <row r="13" spans="2:4">
      <c r="C13" s="14" t="s">
        <v>90</v>
      </c>
      <c r="D13" s="174"/>
    </row>
    <row r="14" spans="2:4">
      <c r="D14" s="174"/>
    </row>
    <row r="15" spans="2:4" ht="24.95">
      <c r="C15" s="22" t="s">
        <v>91</v>
      </c>
      <c r="D15" s="174"/>
    </row>
    <row r="16" spans="2:4">
      <c r="D16" s="23"/>
    </row>
    <row r="17" spans="2:4">
      <c r="D17" s="23"/>
    </row>
    <row r="18" spans="2:4">
      <c r="B18" s="21"/>
      <c r="D18" s="23"/>
    </row>
    <row r="19" spans="2:4">
      <c r="B19" s="14" t="s">
        <v>92</v>
      </c>
      <c r="D19" s="174">
        <v>0.3</v>
      </c>
    </row>
    <row r="20" spans="2:4">
      <c r="D20" s="175"/>
    </row>
    <row r="21" spans="2:4" ht="24.95">
      <c r="C21" s="22" t="s">
        <v>93</v>
      </c>
      <c r="D21" s="175"/>
    </row>
    <row r="22" spans="2:4">
      <c r="D22" s="175"/>
    </row>
    <row r="23" spans="2:4" ht="24.95">
      <c r="C23" s="22" t="s">
        <v>94</v>
      </c>
      <c r="D23" s="175"/>
    </row>
    <row r="24" spans="2:4">
      <c r="D24" s="175"/>
    </row>
    <row r="25" spans="2:4">
      <c r="C25" s="14" t="s">
        <v>95</v>
      </c>
      <c r="D25" s="175"/>
    </row>
    <row r="26" spans="2:4">
      <c r="B26" s="21"/>
    </row>
  </sheetData>
  <mergeCells count="3">
    <mergeCell ref="D4:D7"/>
    <mergeCell ref="D19:D25"/>
    <mergeCell ref="D10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C63069FCAAB9429AE84BE19019E095" ma:contentTypeVersion="14" ma:contentTypeDescription="Crée un document." ma:contentTypeScope="" ma:versionID="66e39d7bccf8374df73afa6bb46c8bda">
  <xsd:schema xmlns:xsd="http://www.w3.org/2001/XMLSchema" xmlns:xs="http://www.w3.org/2001/XMLSchema" xmlns:p="http://schemas.microsoft.com/office/2006/metadata/properties" xmlns:ns3="f88ca5fc-408e-4134-8080-e92ba185c073" xmlns:ns4="0472191d-b534-4937-aac0-7927c0778439" targetNamespace="http://schemas.microsoft.com/office/2006/metadata/properties" ma:root="true" ma:fieldsID="ee817c0ff18489508c337b6f8791b3e0" ns3:_="" ns4:_="">
    <xsd:import namespace="f88ca5fc-408e-4134-8080-e92ba185c073"/>
    <xsd:import namespace="0472191d-b534-4937-aac0-7927c07784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ca5fc-408e-4134-8080-e92ba185c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2191d-b534-4937-aac0-7927c0778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12207E-6C03-42CD-8DE0-D83D0C96E5F9}"/>
</file>

<file path=customXml/itemProps2.xml><?xml version="1.0" encoding="utf-8"?>
<ds:datastoreItem xmlns:ds="http://schemas.openxmlformats.org/officeDocument/2006/customXml" ds:itemID="{E9FA02EF-B37D-411D-8B35-E72810FF0C90}"/>
</file>

<file path=customXml/itemProps3.xml><?xml version="1.0" encoding="utf-8"?>
<ds:datastoreItem xmlns:ds="http://schemas.openxmlformats.org/officeDocument/2006/customXml" ds:itemID="{49164EC9-CDAB-499E-962C-8211F580B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</dc:creator>
  <cp:keywords/>
  <dc:description/>
  <cp:lastModifiedBy/>
  <cp:revision/>
  <dcterms:created xsi:type="dcterms:W3CDTF">2011-09-24T16:55:29Z</dcterms:created>
  <dcterms:modified xsi:type="dcterms:W3CDTF">2025-05-22T11:44:02Z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0x01010025C63069FCAAB9429AE84BE19019E095</vt:lpwstr>
  </property>
</Properties>
</file>